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855" yWindow="2535" windowWidth="28620" windowHeight="5430"/>
  </bookViews>
  <sheets>
    <sheet name="PoA" sheetId="20" r:id="rId1"/>
    <sheet name="Component1 Technology a+ b" sheetId="18" r:id="rId2"/>
    <sheet name="Component 2" sheetId="19" r:id="rId3"/>
  </sheets>
  <definedNames>
    <definedName name="_ftn1" localSheetId="1">'Component1 Technology a+ b'!#REF!</definedName>
    <definedName name="_ftn2" localSheetId="1">'Component1 Technology a+ b'!#REF!</definedName>
    <definedName name="_ftn3" localSheetId="1">'Component1 Technology a+ b'!#REF!</definedName>
    <definedName name="_ftn4" localSheetId="1">'Component1 Technology a+ b'!#REF!</definedName>
    <definedName name="_ftnref1" localSheetId="1">'Component1 Technology a+ b'!#REF!</definedName>
    <definedName name="_ftnref2" localSheetId="1">'Component1 Technology a+ b'!#REF!</definedName>
    <definedName name="_ftnref3" localSheetId="1">'Component1 Technology a+ b'!$B$32</definedName>
    <definedName name="_ftnref4" localSheetId="1">'Component1 Technology a+ b'!$B$37</definedName>
  </definedNames>
  <calcPr calcId="145621"/>
</workbook>
</file>

<file path=xl/calcChain.xml><?xml version="1.0" encoding="utf-8"?>
<calcChain xmlns="http://schemas.openxmlformats.org/spreadsheetml/2006/main">
  <c r="DR59" i="19" l="1"/>
  <c r="DQ59" i="19"/>
  <c r="DP59" i="19"/>
  <c r="DO59" i="19"/>
  <c r="DN59" i="19"/>
  <c r="DM59" i="19"/>
  <c r="DL59" i="19"/>
  <c r="DK59" i="19"/>
  <c r="DJ59" i="19"/>
  <c r="DI59" i="19"/>
  <c r="DH59" i="19"/>
  <c r="DG59" i="19"/>
  <c r="DF59" i="19"/>
  <c r="DE59" i="19"/>
  <c r="DD59" i="19"/>
  <c r="DC59" i="19"/>
  <c r="DB59" i="19"/>
  <c r="DA59" i="19"/>
  <c r="CZ59" i="19"/>
  <c r="CY59" i="19"/>
  <c r="CX59" i="19"/>
  <c r="CW59" i="19"/>
  <c r="CV59" i="19"/>
  <c r="CU59" i="19"/>
  <c r="CT59" i="19"/>
  <c r="CS59" i="19"/>
  <c r="CR59" i="19"/>
  <c r="CQ59" i="19"/>
  <c r="CP59" i="19"/>
  <c r="CO59" i="19"/>
  <c r="CN59" i="19"/>
  <c r="CM59" i="19"/>
  <c r="CL59" i="19"/>
  <c r="CK59" i="19"/>
  <c r="CJ59" i="19"/>
  <c r="CI59" i="19"/>
  <c r="CH59" i="19"/>
  <c r="CG59" i="19"/>
  <c r="CF59" i="19"/>
  <c r="CE59" i="19"/>
  <c r="CD59" i="19"/>
  <c r="CC59" i="19"/>
  <c r="CB59" i="19"/>
  <c r="CA59" i="19"/>
  <c r="BZ59" i="19"/>
  <c r="BY59" i="19"/>
  <c r="BX59" i="19"/>
  <c r="BW59" i="19"/>
  <c r="BV59" i="19"/>
  <c r="BU59" i="19"/>
  <c r="BT59" i="19"/>
  <c r="BS59" i="19"/>
  <c r="BR59" i="19"/>
  <c r="BQ59" i="19"/>
  <c r="BP59" i="19"/>
  <c r="BO59" i="19"/>
  <c r="BN59" i="19"/>
  <c r="BM59" i="19"/>
  <c r="BL59" i="19"/>
  <c r="BK59" i="19"/>
  <c r="BJ59" i="19"/>
  <c r="BI59" i="19"/>
  <c r="BH59" i="19"/>
  <c r="BG59" i="19"/>
  <c r="BF59" i="19"/>
  <c r="BE59" i="19"/>
  <c r="BD59" i="19"/>
  <c r="BC59" i="19"/>
  <c r="BB59" i="19"/>
  <c r="BA59" i="19"/>
  <c r="AZ59" i="19"/>
  <c r="AY59" i="19"/>
  <c r="AX59" i="19"/>
  <c r="AW59" i="19"/>
  <c r="AV59" i="19"/>
  <c r="AU59" i="19"/>
  <c r="AT59" i="19"/>
  <c r="AS59" i="19"/>
  <c r="AR59" i="19"/>
  <c r="AQ59" i="19"/>
  <c r="AP59" i="19"/>
  <c r="AO59" i="19"/>
  <c r="AN59" i="19"/>
  <c r="AM59" i="19"/>
  <c r="AL59" i="19"/>
  <c r="AK59" i="19"/>
  <c r="AJ59" i="19"/>
  <c r="AI59" i="19"/>
  <c r="AH59" i="19"/>
  <c r="AG59" i="19"/>
  <c r="AF59" i="19"/>
  <c r="AE59" i="19"/>
  <c r="AD59" i="19"/>
  <c r="AC59" i="19"/>
  <c r="AB59" i="19"/>
  <c r="AA59" i="19"/>
  <c r="Z59" i="19"/>
  <c r="Y59" i="19"/>
  <c r="X59" i="19"/>
  <c r="W59" i="19"/>
  <c r="V59" i="19"/>
  <c r="U59" i="19"/>
  <c r="T59" i="19"/>
  <c r="S59" i="19"/>
  <c r="R59" i="19"/>
  <c r="Q59" i="19"/>
  <c r="P59" i="19"/>
  <c r="O59" i="19"/>
  <c r="N59" i="19"/>
  <c r="M59" i="19"/>
  <c r="L59" i="19"/>
  <c r="K59" i="19"/>
  <c r="J59" i="19"/>
  <c r="I59" i="19"/>
  <c r="H59" i="19"/>
  <c r="G59" i="19"/>
  <c r="F59" i="19"/>
  <c r="E59" i="19"/>
  <c r="D59" i="19"/>
  <c r="C59" i="19"/>
  <c r="D53" i="19"/>
  <c r="C45" i="19"/>
  <c r="C44" i="19"/>
  <c r="C43" i="19"/>
  <c r="C42" i="19"/>
  <c r="C41" i="19"/>
  <c r="C40" i="19"/>
  <c r="C39" i="19"/>
  <c r="C38" i="19"/>
  <c r="C36" i="19"/>
  <c r="C35" i="19"/>
  <c r="C34" i="19"/>
  <c r="C33" i="19"/>
  <c r="C31" i="19"/>
  <c r="DO55" i="19" s="1"/>
  <c r="C21" i="19"/>
  <c r="R55" i="19" l="1"/>
  <c r="AX55" i="19"/>
  <c r="CD55" i="19"/>
  <c r="DJ55" i="19"/>
  <c r="CE56" i="19"/>
  <c r="DO57" i="19"/>
  <c r="AH55" i="19"/>
  <c r="BN55" i="19"/>
  <c r="CT55" i="19"/>
  <c r="Z57" i="19"/>
  <c r="BF57" i="19"/>
  <c r="CL57" i="19"/>
  <c r="DR57" i="19"/>
  <c r="AD55" i="19"/>
  <c r="BJ55" i="19"/>
  <c r="CP55" i="19"/>
  <c r="V57" i="19"/>
  <c r="BB57" i="19"/>
  <c r="CH57" i="19"/>
  <c r="CX57" i="19"/>
  <c r="DR56" i="19"/>
  <c r="DO58" i="19"/>
  <c r="J55" i="19"/>
  <c r="Z55" i="19"/>
  <c r="AP55" i="19"/>
  <c r="BF55" i="19"/>
  <c r="BV55" i="19"/>
  <c r="CL55" i="19"/>
  <c r="DB55" i="19"/>
  <c r="DR55" i="19"/>
  <c r="R57" i="19"/>
  <c r="AH57" i="19"/>
  <c r="AX57" i="19"/>
  <c r="BN57" i="19"/>
  <c r="CD57" i="19"/>
  <c r="CT57" i="19"/>
  <c r="DJ57" i="19"/>
  <c r="J57" i="19"/>
  <c r="AP57" i="19"/>
  <c r="BV57" i="19"/>
  <c r="DB57" i="19"/>
  <c r="N55" i="19"/>
  <c r="AT55" i="19"/>
  <c r="BZ55" i="19"/>
  <c r="DF55" i="19"/>
  <c r="F57" i="19"/>
  <c r="AL57" i="19"/>
  <c r="BR57" i="19"/>
  <c r="DN57" i="19"/>
  <c r="DO56" i="19"/>
  <c r="F55" i="19"/>
  <c r="V55" i="19"/>
  <c r="AL55" i="19"/>
  <c r="BB55" i="19"/>
  <c r="BR55" i="19"/>
  <c r="CH55" i="19"/>
  <c r="CX55" i="19"/>
  <c r="DN55" i="19"/>
  <c r="N57" i="19"/>
  <c r="AD57" i="19"/>
  <c r="AT57" i="19"/>
  <c r="BJ57" i="19"/>
  <c r="BZ57" i="19"/>
  <c r="CP57" i="19"/>
  <c r="DF57" i="19"/>
  <c r="F56" i="19"/>
  <c r="R56" i="19"/>
  <c r="Z56" i="19"/>
  <c r="AH56" i="19"/>
  <c r="AT56" i="19"/>
  <c r="BF56" i="19"/>
  <c r="BR56" i="19"/>
  <c r="CD56" i="19"/>
  <c r="CP56" i="19"/>
  <c r="DB56" i="19"/>
  <c r="DN56" i="19"/>
  <c r="J58" i="19"/>
  <c r="N58" i="19"/>
  <c r="Z58" i="19"/>
  <c r="AL58" i="19"/>
  <c r="AX58" i="19"/>
  <c r="BJ58" i="19"/>
  <c r="BV58" i="19"/>
  <c r="BZ58" i="19"/>
  <c r="CL58" i="19"/>
  <c r="CX58" i="19"/>
  <c r="DJ58" i="19"/>
  <c r="E53" i="19"/>
  <c r="F53" i="19" s="1"/>
  <c r="G53" i="19" s="1"/>
  <c r="H53" i="19" s="1"/>
  <c r="I53" i="19" s="1"/>
  <c r="J53" i="19" s="1"/>
  <c r="K53" i="19" s="1"/>
  <c r="L53" i="19" s="1"/>
  <c r="M53" i="19" s="1"/>
  <c r="N53" i="19" s="1"/>
  <c r="O53" i="19" s="1"/>
  <c r="P53" i="19" s="1"/>
  <c r="Q53" i="19" s="1"/>
  <c r="R53" i="19" s="1"/>
  <c r="S53" i="19" s="1"/>
  <c r="T53" i="19" s="1"/>
  <c r="U53" i="19" s="1"/>
  <c r="V53" i="19" s="1"/>
  <c r="W53" i="19" s="1"/>
  <c r="X53" i="19" s="1"/>
  <c r="Y53" i="19" s="1"/>
  <c r="Z53" i="19" s="1"/>
  <c r="AA53" i="19" s="1"/>
  <c r="AB53" i="19" s="1"/>
  <c r="AC53" i="19" s="1"/>
  <c r="AD53" i="19" s="1"/>
  <c r="AE53" i="19" s="1"/>
  <c r="AF53" i="19" s="1"/>
  <c r="AG53" i="19" s="1"/>
  <c r="AH53" i="19" s="1"/>
  <c r="AI53" i="19" s="1"/>
  <c r="AJ53" i="19" s="1"/>
  <c r="AK53" i="19" s="1"/>
  <c r="AL53" i="19" s="1"/>
  <c r="AM53" i="19" s="1"/>
  <c r="AN53" i="19" s="1"/>
  <c r="AO53" i="19" s="1"/>
  <c r="AP53" i="19" s="1"/>
  <c r="AQ53" i="19" s="1"/>
  <c r="AR53" i="19" s="1"/>
  <c r="AS53" i="19" s="1"/>
  <c r="AT53" i="19" s="1"/>
  <c r="AU53" i="19" s="1"/>
  <c r="AV53" i="19" s="1"/>
  <c r="AW53" i="19" s="1"/>
  <c r="AX53" i="19" s="1"/>
  <c r="AY53" i="19" s="1"/>
  <c r="AZ53" i="19" s="1"/>
  <c r="BA53" i="19" s="1"/>
  <c r="BB53" i="19" s="1"/>
  <c r="BC53" i="19" s="1"/>
  <c r="BD53" i="19" s="1"/>
  <c r="BE53" i="19" s="1"/>
  <c r="BF53" i="19" s="1"/>
  <c r="BG53" i="19" s="1"/>
  <c r="BH53" i="19" s="1"/>
  <c r="BI53" i="19" s="1"/>
  <c r="BJ53" i="19" s="1"/>
  <c r="BK53" i="19" s="1"/>
  <c r="BL53" i="19" s="1"/>
  <c r="BM53" i="19" s="1"/>
  <c r="BN53" i="19" s="1"/>
  <c r="BO53" i="19" s="1"/>
  <c r="BP53" i="19" s="1"/>
  <c r="BQ53" i="19" s="1"/>
  <c r="BR53" i="19" s="1"/>
  <c r="BS53" i="19" s="1"/>
  <c r="BT53" i="19" s="1"/>
  <c r="BU53" i="19" s="1"/>
  <c r="BV53" i="19" s="1"/>
  <c r="BW53" i="19" s="1"/>
  <c r="BX53" i="19" s="1"/>
  <c r="BY53" i="19" s="1"/>
  <c r="BZ53" i="19" s="1"/>
  <c r="CA53" i="19" s="1"/>
  <c r="CB53" i="19" s="1"/>
  <c r="CC53" i="19" s="1"/>
  <c r="CD53" i="19" s="1"/>
  <c r="CE53" i="19" s="1"/>
  <c r="CF53" i="19" s="1"/>
  <c r="CG53" i="19" s="1"/>
  <c r="CH53" i="19" s="1"/>
  <c r="CI53" i="19" s="1"/>
  <c r="CJ53" i="19" s="1"/>
  <c r="CK53" i="19" s="1"/>
  <c r="CL53" i="19" s="1"/>
  <c r="CM53" i="19" s="1"/>
  <c r="CN53" i="19" s="1"/>
  <c r="CO53" i="19" s="1"/>
  <c r="CP53" i="19" s="1"/>
  <c r="CQ53" i="19" s="1"/>
  <c r="CR53" i="19" s="1"/>
  <c r="CS53" i="19" s="1"/>
  <c r="CT53" i="19" s="1"/>
  <c r="CU53" i="19" s="1"/>
  <c r="CV53" i="19" s="1"/>
  <c r="CW53" i="19" s="1"/>
  <c r="CX53" i="19" s="1"/>
  <c r="CY53" i="19" s="1"/>
  <c r="CZ53" i="19" s="1"/>
  <c r="DA53" i="19" s="1"/>
  <c r="DB53" i="19" s="1"/>
  <c r="DC53" i="19" s="1"/>
  <c r="DD53" i="19" s="1"/>
  <c r="DE53" i="19" s="1"/>
  <c r="DF53" i="19" s="1"/>
  <c r="DG53" i="19" s="1"/>
  <c r="DH53" i="19" s="1"/>
  <c r="DI53" i="19" s="1"/>
  <c r="DJ53" i="19" s="1"/>
  <c r="DK53" i="19" s="1"/>
  <c r="DL53" i="19" s="1"/>
  <c r="DM53" i="19" s="1"/>
  <c r="DN53" i="19" s="1"/>
  <c r="DO53" i="19" s="1"/>
  <c r="DP53" i="19" s="1"/>
  <c r="DQ53" i="19" s="1"/>
  <c r="DR53" i="19" s="1"/>
  <c r="E55" i="19"/>
  <c r="I55" i="19"/>
  <c r="M55" i="19"/>
  <c r="Q55" i="19"/>
  <c r="U55" i="19"/>
  <c r="Y55" i="19"/>
  <c r="AC55" i="19"/>
  <c r="AG55" i="19"/>
  <c r="AK55" i="19"/>
  <c r="AO55" i="19"/>
  <c r="AS55" i="19"/>
  <c r="AW55" i="19"/>
  <c r="BA55" i="19"/>
  <c r="BE55" i="19"/>
  <c r="BI55" i="19"/>
  <c r="BM55" i="19"/>
  <c r="BQ55" i="19"/>
  <c r="BU55" i="19"/>
  <c r="BY55" i="19"/>
  <c r="CC55" i="19"/>
  <c r="CG55" i="19"/>
  <c r="CK55" i="19"/>
  <c r="CO55" i="19"/>
  <c r="CS55" i="19"/>
  <c r="CW55" i="19"/>
  <c r="DA55" i="19"/>
  <c r="DE55" i="19"/>
  <c r="DI55" i="19"/>
  <c r="DM55" i="19"/>
  <c r="DQ55" i="19"/>
  <c r="E56" i="19"/>
  <c r="I56" i="19"/>
  <c r="M56" i="19"/>
  <c r="Q56" i="19"/>
  <c r="U56" i="19"/>
  <c r="Y56" i="19"/>
  <c r="AC56" i="19"/>
  <c r="AG56" i="19"/>
  <c r="AK56" i="19"/>
  <c r="AO56" i="19"/>
  <c r="AS56" i="19"/>
  <c r="AW56" i="19"/>
  <c r="BA56" i="19"/>
  <c r="BE56" i="19"/>
  <c r="BI56" i="19"/>
  <c r="BM56" i="19"/>
  <c r="BQ56" i="19"/>
  <c r="BU56" i="19"/>
  <c r="BY56" i="19"/>
  <c r="CC56" i="19"/>
  <c r="CG56" i="19"/>
  <c r="CK56" i="19"/>
  <c r="CO56" i="19"/>
  <c r="CS56" i="19"/>
  <c r="CW56" i="19"/>
  <c r="DA56" i="19"/>
  <c r="DE56" i="19"/>
  <c r="DI56" i="19"/>
  <c r="DM56" i="19"/>
  <c r="DQ56" i="19"/>
  <c r="E57" i="19"/>
  <c r="I57" i="19"/>
  <c r="M57" i="19"/>
  <c r="Q57" i="19"/>
  <c r="U57" i="19"/>
  <c r="Y57" i="19"/>
  <c r="AC57" i="19"/>
  <c r="AG57" i="19"/>
  <c r="AK57" i="19"/>
  <c r="AO57" i="19"/>
  <c r="AS57" i="19"/>
  <c r="AW57" i="19"/>
  <c r="BA57" i="19"/>
  <c r="BE57" i="19"/>
  <c r="BI57" i="19"/>
  <c r="BM57" i="19"/>
  <c r="BQ57" i="19"/>
  <c r="BU57" i="19"/>
  <c r="BY57" i="19"/>
  <c r="CC57" i="19"/>
  <c r="CG57" i="19"/>
  <c r="CK57" i="19"/>
  <c r="CO57" i="19"/>
  <c r="CS57" i="19"/>
  <c r="CW57" i="19"/>
  <c r="DA57" i="19"/>
  <c r="DE57" i="19"/>
  <c r="DI57" i="19"/>
  <c r="DM57" i="19"/>
  <c r="DQ57" i="19"/>
  <c r="E58" i="19"/>
  <c r="I58" i="19"/>
  <c r="M58" i="19"/>
  <c r="Q58" i="19"/>
  <c r="U58" i="19"/>
  <c r="Y58" i="19"/>
  <c r="AC58" i="19"/>
  <c r="AG58" i="19"/>
  <c r="AK58" i="19"/>
  <c r="AO58" i="19"/>
  <c r="AS58" i="19"/>
  <c r="AW58" i="19"/>
  <c r="BA58" i="19"/>
  <c r="BE58" i="19"/>
  <c r="BI58" i="19"/>
  <c r="BM58" i="19"/>
  <c r="BQ58" i="19"/>
  <c r="BU58" i="19"/>
  <c r="BY58" i="19"/>
  <c r="CC58" i="19"/>
  <c r="CG58" i="19"/>
  <c r="CK58" i="19"/>
  <c r="CO58" i="19"/>
  <c r="CS58" i="19"/>
  <c r="CW58" i="19"/>
  <c r="DA58" i="19"/>
  <c r="DE58" i="19"/>
  <c r="DI58" i="19"/>
  <c r="DM58" i="19"/>
  <c r="DQ58" i="19"/>
  <c r="N56" i="19"/>
  <c r="AD56" i="19"/>
  <c r="AP56" i="19"/>
  <c r="BB56" i="19"/>
  <c r="BN56" i="19"/>
  <c r="BZ56" i="19"/>
  <c r="CL56" i="19"/>
  <c r="CX56" i="19"/>
  <c r="DJ56" i="19"/>
  <c r="V58" i="19"/>
  <c r="AH58" i="19"/>
  <c r="AT58" i="19"/>
  <c r="BF58" i="19"/>
  <c r="BN58" i="19"/>
  <c r="CH58" i="19"/>
  <c r="CP58" i="19"/>
  <c r="DF58" i="19"/>
  <c r="DN58" i="19"/>
  <c r="D55" i="19"/>
  <c r="H55" i="19"/>
  <c r="L55" i="19"/>
  <c r="P55" i="19"/>
  <c r="T55" i="19"/>
  <c r="X55" i="19"/>
  <c r="AB55" i="19"/>
  <c r="AF55" i="19"/>
  <c r="AJ55" i="19"/>
  <c r="AN55" i="19"/>
  <c r="AR55" i="19"/>
  <c r="AV55" i="19"/>
  <c r="AZ55" i="19"/>
  <c r="BD55" i="19"/>
  <c r="BH55" i="19"/>
  <c r="BL55" i="19"/>
  <c r="BP55" i="19"/>
  <c r="BT55" i="19"/>
  <c r="BX55" i="19"/>
  <c r="CB55" i="19"/>
  <c r="CF55" i="19"/>
  <c r="CJ55" i="19"/>
  <c r="CN55" i="19"/>
  <c r="CR55" i="19"/>
  <c r="CV55" i="19"/>
  <c r="CZ55" i="19"/>
  <c r="DD55" i="19"/>
  <c r="DH55" i="19"/>
  <c r="DL55" i="19"/>
  <c r="DP55" i="19"/>
  <c r="D56" i="19"/>
  <c r="H56" i="19"/>
  <c r="L56" i="19"/>
  <c r="P56" i="19"/>
  <c r="T56" i="19"/>
  <c r="X56" i="19"/>
  <c r="AB56" i="19"/>
  <c r="AF56" i="19"/>
  <c r="AJ56" i="19"/>
  <c r="AN56" i="19"/>
  <c r="AR56" i="19"/>
  <c r="AV56" i="19"/>
  <c r="AZ56" i="19"/>
  <c r="BD56" i="19"/>
  <c r="BH56" i="19"/>
  <c r="BL56" i="19"/>
  <c r="BP56" i="19"/>
  <c r="BT56" i="19"/>
  <c r="BX56" i="19"/>
  <c r="CB56" i="19"/>
  <c r="CF56" i="19"/>
  <c r="CJ56" i="19"/>
  <c r="CN56" i="19"/>
  <c r="CR56" i="19"/>
  <c r="CV56" i="19"/>
  <c r="CZ56" i="19"/>
  <c r="DD56" i="19"/>
  <c r="DH56" i="19"/>
  <c r="DL56" i="19"/>
  <c r="DP56" i="19"/>
  <c r="D57" i="19"/>
  <c r="H57" i="19"/>
  <c r="L57" i="19"/>
  <c r="P57" i="19"/>
  <c r="T57" i="19"/>
  <c r="X57" i="19"/>
  <c r="AB57" i="19"/>
  <c r="AF57" i="19"/>
  <c r="AJ57" i="19"/>
  <c r="AN57" i="19"/>
  <c r="AR57" i="19"/>
  <c r="AV57" i="19"/>
  <c r="AZ57" i="19"/>
  <c r="BD57" i="19"/>
  <c r="BH57" i="19"/>
  <c r="BL57" i="19"/>
  <c r="BP57" i="19"/>
  <c r="BT57" i="19"/>
  <c r="BX57" i="19"/>
  <c r="CB57" i="19"/>
  <c r="CF57" i="19"/>
  <c r="CJ57" i="19"/>
  <c r="CN57" i="19"/>
  <c r="CR57" i="19"/>
  <c r="CV57" i="19"/>
  <c r="CZ57" i="19"/>
  <c r="DD57" i="19"/>
  <c r="DH57" i="19"/>
  <c r="DL57" i="19"/>
  <c r="DP57" i="19"/>
  <c r="D58" i="19"/>
  <c r="H58" i="19"/>
  <c r="L58" i="19"/>
  <c r="P58" i="19"/>
  <c r="T58" i="19"/>
  <c r="X58" i="19"/>
  <c r="AB58" i="19"/>
  <c r="AF58" i="19"/>
  <c r="AJ58" i="19"/>
  <c r="AN58" i="19"/>
  <c r="AR58" i="19"/>
  <c r="AV58" i="19"/>
  <c r="AZ58" i="19"/>
  <c r="BD58" i="19"/>
  <c r="BH58" i="19"/>
  <c r="BL58" i="19"/>
  <c r="BP58" i="19"/>
  <c r="BT58" i="19"/>
  <c r="BX58" i="19"/>
  <c r="CB58" i="19"/>
  <c r="CF58" i="19"/>
  <c r="CJ58" i="19"/>
  <c r="CN58" i="19"/>
  <c r="CR58" i="19"/>
  <c r="CV58" i="19"/>
  <c r="CZ58" i="19"/>
  <c r="DD58" i="19"/>
  <c r="DH58" i="19"/>
  <c r="DL58" i="19"/>
  <c r="DP58" i="19"/>
  <c r="J56" i="19"/>
  <c r="V56" i="19"/>
  <c r="AL56" i="19"/>
  <c r="AX56" i="19"/>
  <c r="BJ56" i="19"/>
  <c r="BV56" i="19"/>
  <c r="CH56" i="19"/>
  <c r="CT56" i="19"/>
  <c r="DF56" i="19"/>
  <c r="F58" i="19"/>
  <c r="R58" i="19"/>
  <c r="AD58" i="19"/>
  <c r="AP58" i="19"/>
  <c r="BB58" i="19"/>
  <c r="BR58" i="19"/>
  <c r="CD58" i="19"/>
  <c r="CT58" i="19"/>
  <c r="DB58" i="19"/>
  <c r="DR58" i="19"/>
  <c r="C55" i="19"/>
  <c r="G55" i="19"/>
  <c r="K55" i="19"/>
  <c r="O55" i="19"/>
  <c r="S55" i="19"/>
  <c r="W55" i="19"/>
  <c r="AA55" i="19"/>
  <c r="AE55" i="19"/>
  <c r="AI55" i="19"/>
  <c r="AM55" i="19"/>
  <c r="AQ55" i="19"/>
  <c r="AU55" i="19"/>
  <c r="AY55" i="19"/>
  <c r="BC55" i="19"/>
  <c r="BG55" i="19"/>
  <c r="BK55" i="19"/>
  <c r="BO55" i="19"/>
  <c r="BS55" i="19"/>
  <c r="BW55" i="19"/>
  <c r="CA55" i="19"/>
  <c r="CE55" i="19"/>
  <c r="CI55" i="19"/>
  <c r="CM55" i="19"/>
  <c r="CQ55" i="19"/>
  <c r="CU55" i="19"/>
  <c r="CY55" i="19"/>
  <c r="DC55" i="19"/>
  <c r="DG55" i="19"/>
  <c r="DK55" i="19"/>
  <c r="C56" i="19"/>
  <c r="G56" i="19"/>
  <c r="K56" i="19"/>
  <c r="O56" i="19"/>
  <c r="S56" i="19"/>
  <c r="W56" i="19"/>
  <c r="AA56" i="19"/>
  <c r="AE56" i="19"/>
  <c r="AI56" i="19"/>
  <c r="AM56" i="19"/>
  <c r="AQ56" i="19"/>
  <c r="AU56" i="19"/>
  <c r="AY56" i="19"/>
  <c r="BC56" i="19"/>
  <c r="BG56" i="19"/>
  <c r="BK56" i="19"/>
  <c r="BO56" i="19"/>
  <c r="BS56" i="19"/>
  <c r="BW56" i="19"/>
  <c r="CA56" i="19"/>
  <c r="CI56" i="19"/>
  <c r="CM56" i="19"/>
  <c r="CQ56" i="19"/>
  <c r="CU56" i="19"/>
  <c r="CY56" i="19"/>
  <c r="DC56" i="19"/>
  <c r="DG56" i="19"/>
  <c r="DK56" i="19"/>
  <c r="C57" i="19"/>
  <c r="G57" i="19"/>
  <c r="K57" i="19"/>
  <c r="O57" i="19"/>
  <c r="S57" i="19"/>
  <c r="W57" i="19"/>
  <c r="AA57" i="19"/>
  <c r="AE57" i="19"/>
  <c r="AI57" i="19"/>
  <c r="AM57" i="19"/>
  <c r="AQ57" i="19"/>
  <c r="AU57" i="19"/>
  <c r="AY57" i="19"/>
  <c r="BC57" i="19"/>
  <c r="BG57" i="19"/>
  <c r="BK57" i="19"/>
  <c r="BO57" i="19"/>
  <c r="BS57" i="19"/>
  <c r="BW57" i="19"/>
  <c r="CA57" i="19"/>
  <c r="CE57" i="19"/>
  <c r="CI57" i="19"/>
  <c r="CM57" i="19"/>
  <c r="CQ57" i="19"/>
  <c r="CU57" i="19"/>
  <c r="CY57" i="19"/>
  <c r="DC57" i="19"/>
  <c r="DG57" i="19"/>
  <c r="DK57" i="19"/>
  <c r="C58" i="19"/>
  <c r="G58" i="19"/>
  <c r="K58" i="19"/>
  <c r="O58" i="19"/>
  <c r="S58" i="19"/>
  <c r="W58" i="19"/>
  <c r="AA58" i="19"/>
  <c r="AE58" i="19"/>
  <c r="AI58" i="19"/>
  <c r="AM58" i="19"/>
  <c r="AQ58" i="19"/>
  <c r="AU58" i="19"/>
  <c r="AY58" i="19"/>
  <c r="BC58" i="19"/>
  <c r="BG58" i="19"/>
  <c r="BK58" i="19"/>
  <c r="BO58" i="19"/>
  <c r="BS58" i="19"/>
  <c r="BW58" i="19"/>
  <c r="CA58" i="19"/>
  <c r="CE58" i="19"/>
  <c r="CI58" i="19"/>
  <c r="CM58" i="19"/>
  <c r="CQ58" i="19"/>
  <c r="CU58" i="19"/>
  <c r="CY58" i="19"/>
  <c r="DC58" i="19"/>
  <c r="DG58" i="19"/>
  <c r="DK58" i="19"/>
  <c r="C54" i="19" l="1"/>
  <c r="D54" i="19"/>
  <c r="E54" i="19"/>
  <c r="F54" i="19" l="1"/>
  <c r="G54" i="19" l="1"/>
  <c r="H54" i="19" l="1"/>
  <c r="I54" i="19" l="1"/>
  <c r="J54" i="19" l="1"/>
  <c r="K54" i="19" l="1"/>
  <c r="L54" i="19" l="1"/>
  <c r="M54" i="19" l="1"/>
  <c r="N54" i="19" l="1"/>
  <c r="D64" i="19" s="1"/>
  <c r="D65" i="19" s="1"/>
  <c r="O54" i="19" l="1"/>
  <c r="P54" i="19" l="1"/>
  <c r="Q54" i="19" l="1"/>
  <c r="R54" i="19" l="1"/>
  <c r="S54" i="19" l="1"/>
  <c r="T54" i="19" l="1"/>
  <c r="U54" i="19" l="1"/>
  <c r="V54" i="19" l="1"/>
  <c r="W54" i="19" l="1"/>
  <c r="X54" i="19" l="1"/>
  <c r="Y54" i="19" l="1"/>
  <c r="Z54" i="19" l="1"/>
  <c r="E64" i="19" s="1"/>
  <c r="E65" i="19" s="1"/>
  <c r="AA54" i="19" l="1"/>
  <c r="AB54" i="19" l="1"/>
  <c r="AC54" i="19" l="1"/>
  <c r="AD54" i="19" l="1"/>
  <c r="AE54" i="19" l="1"/>
  <c r="AF54" i="19" l="1"/>
  <c r="AG54" i="19" l="1"/>
  <c r="AH54" i="19" l="1"/>
  <c r="AI54" i="19" l="1"/>
  <c r="AJ54" i="19" l="1"/>
  <c r="AK54" i="19" l="1"/>
  <c r="AL54" i="19" l="1"/>
  <c r="F64" i="19" s="1"/>
  <c r="F65" i="19" l="1"/>
  <c r="G7" i="20"/>
  <c r="AM54" i="19"/>
  <c r="AN54" i="19" l="1"/>
  <c r="AO54" i="19" l="1"/>
  <c r="AP54" i="19" l="1"/>
  <c r="AQ54" i="19" l="1"/>
  <c r="AR54" i="19" l="1"/>
  <c r="AS54" i="19" l="1"/>
  <c r="AT54" i="19" l="1"/>
  <c r="AU54" i="19" l="1"/>
  <c r="AV54" i="19" l="1"/>
  <c r="AW54" i="19" l="1"/>
  <c r="AX54" i="19" l="1"/>
  <c r="G64" i="19" s="1"/>
  <c r="G65" i="19" l="1"/>
  <c r="H7" i="20"/>
  <c r="AY54" i="19"/>
  <c r="AZ54" i="19" l="1"/>
  <c r="BA54" i="19" l="1"/>
  <c r="BB54" i="19" l="1"/>
  <c r="BC54" i="19" l="1"/>
  <c r="BD54" i="19" l="1"/>
  <c r="BE54" i="19" l="1"/>
  <c r="BF54" i="19" l="1"/>
  <c r="BG54" i="19" l="1"/>
  <c r="BH54" i="19" l="1"/>
  <c r="BI54" i="19" l="1"/>
  <c r="BJ54" i="19" l="1"/>
  <c r="H64" i="19" s="1"/>
  <c r="H65" i="19" l="1"/>
  <c r="I7" i="20"/>
  <c r="BK54" i="19"/>
  <c r="BL54" i="19" l="1"/>
  <c r="BM54" i="19" l="1"/>
  <c r="BN54" i="19" l="1"/>
  <c r="BO54" i="19" l="1"/>
  <c r="BP54" i="19" l="1"/>
  <c r="BQ54" i="19" l="1"/>
  <c r="BR54" i="19" l="1"/>
  <c r="BS54" i="19" l="1"/>
  <c r="BT54" i="19" l="1"/>
  <c r="BU54" i="19" l="1"/>
  <c r="BV54" i="19" l="1"/>
  <c r="I64" i="19" s="1"/>
  <c r="I65" i="19" l="1"/>
  <c r="J7" i="20"/>
  <c r="BW54" i="19"/>
  <c r="BX54" i="19" l="1"/>
  <c r="BY54" i="19" l="1"/>
  <c r="BZ54" i="19" l="1"/>
  <c r="CA54" i="19" l="1"/>
  <c r="CB54" i="19" l="1"/>
  <c r="CC54" i="19" l="1"/>
  <c r="CD54" i="19" l="1"/>
  <c r="CE54" i="19" l="1"/>
  <c r="CF54" i="19" l="1"/>
  <c r="CG54" i="19" l="1"/>
  <c r="CH54" i="19" l="1"/>
  <c r="J64" i="19" s="1"/>
  <c r="J65" i="19" l="1"/>
  <c r="K7" i="20"/>
  <c r="CI54" i="19"/>
  <c r="CJ54" i="19" l="1"/>
  <c r="CK54" i="19" l="1"/>
  <c r="CL54" i="19" l="1"/>
  <c r="CM54" i="19" l="1"/>
  <c r="CN54" i="19" l="1"/>
  <c r="CO54" i="19" l="1"/>
  <c r="CP54" i="19" l="1"/>
  <c r="CQ54" i="19" l="1"/>
  <c r="CR54" i="19" l="1"/>
  <c r="CS54" i="19" l="1"/>
  <c r="CT54" i="19" l="1"/>
  <c r="K64" i="19" s="1"/>
  <c r="K65" i="19" l="1"/>
  <c r="L7" i="20"/>
  <c r="CU54" i="19"/>
  <c r="CV54" i="19" l="1"/>
  <c r="CW54" i="19" l="1"/>
  <c r="CX54" i="19" l="1"/>
  <c r="CY54" i="19" l="1"/>
  <c r="CZ54" i="19" l="1"/>
  <c r="DA54" i="19" l="1"/>
  <c r="DB54" i="19" l="1"/>
  <c r="DC54" i="19" l="1"/>
  <c r="DD54" i="19" l="1"/>
  <c r="DE54" i="19" l="1"/>
  <c r="DF54" i="19" l="1"/>
  <c r="L64" i="19" s="1"/>
  <c r="L65" i="19" l="1"/>
  <c r="M7" i="20"/>
  <c r="DG54" i="19"/>
  <c r="DH54" i="19" l="1"/>
  <c r="DI54" i="19" l="1"/>
  <c r="DJ54" i="19" l="1"/>
  <c r="DK54" i="19" l="1"/>
  <c r="DL54" i="19" l="1"/>
  <c r="DM54" i="19" l="1"/>
  <c r="DN54" i="19" l="1"/>
  <c r="DO54" i="19" l="1"/>
  <c r="P74" i="18"/>
  <c r="Q74" i="18" s="1"/>
  <c r="R74" i="18" s="1"/>
  <c r="S74" i="18" s="1"/>
  <c r="T74" i="18" s="1"/>
  <c r="U74" i="18" s="1"/>
  <c r="V74" i="18" s="1"/>
  <c r="W74" i="18" s="1"/>
  <c r="X74" i="18" s="1"/>
  <c r="Y74" i="18" s="1"/>
  <c r="Z74" i="18" s="1"/>
  <c r="AA74" i="18" s="1"/>
  <c r="AB74" i="18" s="1"/>
  <c r="AC74" i="18" s="1"/>
  <c r="AD74" i="18" s="1"/>
  <c r="AE74" i="18" s="1"/>
  <c r="AF74" i="18" s="1"/>
  <c r="AG74" i="18" s="1"/>
  <c r="AH74" i="18" s="1"/>
  <c r="AI74" i="18" s="1"/>
  <c r="AJ74" i="18" s="1"/>
  <c r="AK74" i="18" s="1"/>
  <c r="AL74" i="18" s="1"/>
  <c r="AM74" i="18" s="1"/>
  <c r="AN74" i="18" s="1"/>
  <c r="AO74" i="18" s="1"/>
  <c r="AP74" i="18" s="1"/>
  <c r="AQ74" i="18" s="1"/>
  <c r="AR74" i="18" s="1"/>
  <c r="AS74" i="18" s="1"/>
  <c r="AT74" i="18" s="1"/>
  <c r="AU74" i="18" s="1"/>
  <c r="AV74" i="18" s="1"/>
  <c r="AW74" i="18" s="1"/>
  <c r="AX74" i="18" s="1"/>
  <c r="AY74" i="18" s="1"/>
  <c r="AZ74" i="18" s="1"/>
  <c r="BA74" i="18" s="1"/>
  <c r="BB74" i="18" s="1"/>
  <c r="BC74" i="18" s="1"/>
  <c r="BD74" i="18" s="1"/>
  <c r="BE74" i="18" s="1"/>
  <c r="BF74" i="18" s="1"/>
  <c r="BG74" i="18" s="1"/>
  <c r="BH74" i="18" s="1"/>
  <c r="BI74" i="18" s="1"/>
  <c r="BJ74" i="18" s="1"/>
  <c r="BK74" i="18" s="1"/>
  <c r="BL74" i="18" s="1"/>
  <c r="BM74" i="18" s="1"/>
  <c r="BN74" i="18" s="1"/>
  <c r="BO74" i="18" s="1"/>
  <c r="BP74" i="18" s="1"/>
  <c r="BQ74" i="18" s="1"/>
  <c r="BR74" i="18" s="1"/>
  <c r="BS74" i="18" s="1"/>
  <c r="BT74" i="18" s="1"/>
  <c r="BU74" i="18" s="1"/>
  <c r="BV74" i="18" s="1"/>
  <c r="BW74" i="18" s="1"/>
  <c r="BX74" i="18" s="1"/>
  <c r="BY74" i="18" s="1"/>
  <c r="BZ74" i="18" s="1"/>
  <c r="CA74" i="18" s="1"/>
  <c r="CB74" i="18" s="1"/>
  <c r="CC74" i="18" s="1"/>
  <c r="CD74" i="18" s="1"/>
  <c r="CE74" i="18" s="1"/>
  <c r="CF74" i="18" s="1"/>
  <c r="CG74" i="18" s="1"/>
  <c r="CH74" i="18" s="1"/>
  <c r="CI74" i="18" s="1"/>
  <c r="CJ74" i="18" s="1"/>
  <c r="CK74" i="18" s="1"/>
  <c r="CL74" i="18" s="1"/>
  <c r="CM74" i="18" s="1"/>
  <c r="CN74" i="18" s="1"/>
  <c r="CO74" i="18" s="1"/>
  <c r="CP74" i="18" s="1"/>
  <c r="CQ74" i="18" s="1"/>
  <c r="CR74" i="18" s="1"/>
  <c r="CS74" i="18" s="1"/>
  <c r="CT74" i="18" s="1"/>
  <c r="CU74" i="18" s="1"/>
  <c r="CV74" i="18" s="1"/>
  <c r="CW74" i="18" s="1"/>
  <c r="CX74" i="18" s="1"/>
  <c r="CY74" i="18" s="1"/>
  <c r="CZ74" i="18" s="1"/>
  <c r="DA74" i="18" s="1"/>
  <c r="DB74" i="18" s="1"/>
  <c r="DC74" i="18" s="1"/>
  <c r="DD74" i="18" s="1"/>
  <c r="DE74" i="18" s="1"/>
  <c r="DF74" i="18" s="1"/>
  <c r="DG74" i="18" s="1"/>
  <c r="DH74" i="18" s="1"/>
  <c r="DI74" i="18" s="1"/>
  <c r="DJ74" i="18" s="1"/>
  <c r="DK74" i="18" s="1"/>
  <c r="DL74" i="18" s="1"/>
  <c r="DM74" i="18" s="1"/>
  <c r="DN74" i="18" s="1"/>
  <c r="DO74" i="18" s="1"/>
  <c r="DP74" i="18" s="1"/>
  <c r="DQ74" i="18" s="1"/>
  <c r="DR74" i="18" s="1"/>
  <c r="D53" i="18"/>
  <c r="E53" i="18" s="1"/>
  <c r="F53" i="18" s="1"/>
  <c r="G53" i="18" s="1"/>
  <c r="H53" i="18" s="1"/>
  <c r="I53" i="18" s="1"/>
  <c r="J53" i="18" s="1"/>
  <c r="K53" i="18" s="1"/>
  <c r="L53" i="18" s="1"/>
  <c r="M53" i="18" s="1"/>
  <c r="N53" i="18" s="1"/>
  <c r="DP54" i="19" l="1"/>
  <c r="P53" i="18"/>
  <c r="Q53" i="18" s="1"/>
  <c r="R53" i="18" s="1"/>
  <c r="S53" i="18" s="1"/>
  <c r="T53" i="18" s="1"/>
  <c r="U53" i="18" s="1"/>
  <c r="V53" i="18" s="1"/>
  <c r="W53" i="18" s="1"/>
  <c r="X53" i="18" s="1"/>
  <c r="Y53" i="18" s="1"/>
  <c r="Z53" i="18" s="1"/>
  <c r="AA53" i="18" s="1"/>
  <c r="AB53" i="18" s="1"/>
  <c r="AC53" i="18" s="1"/>
  <c r="AD53" i="18" s="1"/>
  <c r="AE53" i="18" s="1"/>
  <c r="AF53" i="18" s="1"/>
  <c r="AG53" i="18" s="1"/>
  <c r="AH53" i="18" s="1"/>
  <c r="AI53" i="18" s="1"/>
  <c r="AJ53" i="18" s="1"/>
  <c r="AK53" i="18" s="1"/>
  <c r="AL53" i="18" s="1"/>
  <c r="AM53" i="18" s="1"/>
  <c r="AN53" i="18" s="1"/>
  <c r="AO53" i="18" s="1"/>
  <c r="AP53" i="18" s="1"/>
  <c r="AQ53" i="18" s="1"/>
  <c r="AR53" i="18" s="1"/>
  <c r="AS53" i="18" s="1"/>
  <c r="AT53" i="18" s="1"/>
  <c r="AU53" i="18" s="1"/>
  <c r="AV53" i="18" s="1"/>
  <c r="AW53" i="18" s="1"/>
  <c r="AX53" i="18" s="1"/>
  <c r="AY53" i="18" s="1"/>
  <c r="AZ53" i="18" s="1"/>
  <c r="BA53" i="18" s="1"/>
  <c r="BB53" i="18" s="1"/>
  <c r="BC53" i="18" s="1"/>
  <c r="BD53" i="18" s="1"/>
  <c r="BE53" i="18" s="1"/>
  <c r="BF53" i="18" s="1"/>
  <c r="BG53" i="18" s="1"/>
  <c r="BH53" i="18" s="1"/>
  <c r="BI53" i="18" s="1"/>
  <c r="BJ53" i="18" s="1"/>
  <c r="BK53" i="18" s="1"/>
  <c r="BL53" i="18" s="1"/>
  <c r="BM53" i="18" s="1"/>
  <c r="BN53" i="18" s="1"/>
  <c r="BO53" i="18" s="1"/>
  <c r="BP53" i="18" s="1"/>
  <c r="BQ53" i="18" s="1"/>
  <c r="BR53" i="18" s="1"/>
  <c r="BS53" i="18" s="1"/>
  <c r="BT53" i="18" s="1"/>
  <c r="BU53" i="18" s="1"/>
  <c r="BV53" i="18" s="1"/>
  <c r="BW53" i="18" s="1"/>
  <c r="BX53" i="18" s="1"/>
  <c r="BY53" i="18" s="1"/>
  <c r="BZ53" i="18" s="1"/>
  <c r="CA53" i="18" s="1"/>
  <c r="CB53" i="18" s="1"/>
  <c r="CC53" i="18" s="1"/>
  <c r="CD53" i="18" s="1"/>
  <c r="CE53" i="18" s="1"/>
  <c r="CF53" i="18" s="1"/>
  <c r="CG53" i="18" s="1"/>
  <c r="CH53" i="18" s="1"/>
  <c r="CI53" i="18" s="1"/>
  <c r="CJ53" i="18" s="1"/>
  <c r="CK53" i="18" s="1"/>
  <c r="CL53" i="18" s="1"/>
  <c r="CM53" i="18" s="1"/>
  <c r="CN53" i="18" s="1"/>
  <c r="CO53" i="18" s="1"/>
  <c r="CP53" i="18" s="1"/>
  <c r="CQ53" i="18" s="1"/>
  <c r="CR53" i="18" s="1"/>
  <c r="CS53" i="18" s="1"/>
  <c r="CT53" i="18" s="1"/>
  <c r="CU53" i="18" s="1"/>
  <c r="CV53" i="18" s="1"/>
  <c r="CW53" i="18" s="1"/>
  <c r="CX53" i="18" s="1"/>
  <c r="CY53" i="18" s="1"/>
  <c r="CZ53" i="18" s="1"/>
  <c r="DA53" i="18" s="1"/>
  <c r="DB53" i="18" s="1"/>
  <c r="DC53" i="18" s="1"/>
  <c r="DD53" i="18" s="1"/>
  <c r="DE53" i="18" s="1"/>
  <c r="DF53" i="18" s="1"/>
  <c r="DG53" i="18" s="1"/>
  <c r="DH53" i="18" s="1"/>
  <c r="DI53" i="18" s="1"/>
  <c r="DJ53" i="18" s="1"/>
  <c r="DK53" i="18" s="1"/>
  <c r="DL53" i="18" s="1"/>
  <c r="DM53" i="18" s="1"/>
  <c r="DN53" i="18" s="1"/>
  <c r="DO53" i="18" s="1"/>
  <c r="DP53" i="18" s="1"/>
  <c r="DQ53" i="18" s="1"/>
  <c r="DR53" i="18" s="1"/>
  <c r="DQ54" i="19" l="1"/>
  <c r="DR54" i="19"/>
  <c r="C44" i="18"/>
  <c r="C41" i="18"/>
  <c r="C38" i="18"/>
  <c r="C35" i="18"/>
  <c r="C31" i="18"/>
  <c r="C43" i="18"/>
  <c r="C40" i="18"/>
  <c r="C39" i="18"/>
  <c r="C42" i="18"/>
  <c r="C45" i="18"/>
  <c r="C36" i="18"/>
  <c r="C34" i="18"/>
  <c r="C33" i="18"/>
  <c r="C21" i="18"/>
  <c r="E80" i="18" l="1"/>
  <c r="G80" i="18"/>
  <c r="I80" i="18"/>
  <c r="K80" i="18"/>
  <c r="M80" i="18"/>
  <c r="O80" i="18"/>
  <c r="Q80" i="18"/>
  <c r="S80" i="18"/>
  <c r="U80" i="18"/>
  <c r="W80" i="18"/>
  <c r="Y80" i="18"/>
  <c r="AA80" i="18"/>
  <c r="AC80" i="18"/>
  <c r="AE80" i="18"/>
  <c r="AG80" i="18"/>
  <c r="AI80" i="18"/>
  <c r="AK80" i="18"/>
  <c r="AM80" i="18"/>
  <c r="AO80" i="18"/>
  <c r="AQ80" i="18"/>
  <c r="AS80" i="18"/>
  <c r="AU80" i="18"/>
  <c r="AW80" i="18"/>
  <c r="AY80" i="18"/>
  <c r="BA80" i="18"/>
  <c r="BC80" i="18"/>
  <c r="BE80" i="18"/>
  <c r="BG80" i="18"/>
  <c r="BI80" i="18"/>
  <c r="BK80" i="18"/>
  <c r="BM80" i="18"/>
  <c r="BO80" i="18"/>
  <c r="BQ80" i="18"/>
  <c r="BS80" i="18"/>
  <c r="BU80" i="18"/>
  <c r="BW80" i="18"/>
  <c r="BY80" i="18"/>
  <c r="CA80" i="18"/>
  <c r="CC80" i="18"/>
  <c r="CE80" i="18"/>
  <c r="CG80" i="18"/>
  <c r="CI80" i="18"/>
  <c r="CK80" i="18"/>
  <c r="CM80" i="18"/>
  <c r="CO80" i="18"/>
  <c r="CQ80" i="18"/>
  <c r="CS80" i="18"/>
  <c r="CU80" i="18"/>
  <c r="CW80" i="18"/>
  <c r="CY80" i="18"/>
  <c r="DA80" i="18"/>
  <c r="DC80" i="18"/>
  <c r="DE80" i="18"/>
  <c r="DG80" i="18"/>
  <c r="DI80" i="18"/>
  <c r="DK80" i="18"/>
  <c r="DM80" i="18"/>
  <c r="DO80" i="18"/>
  <c r="DQ80" i="18"/>
  <c r="D80" i="18"/>
  <c r="F80" i="18"/>
  <c r="H80" i="18"/>
  <c r="J80" i="18"/>
  <c r="L80" i="18"/>
  <c r="N80" i="18"/>
  <c r="P80" i="18"/>
  <c r="R80" i="18"/>
  <c r="T80" i="18"/>
  <c r="V80" i="18"/>
  <c r="X80" i="18"/>
  <c r="Z80" i="18"/>
  <c r="AB80" i="18"/>
  <c r="AD80" i="18"/>
  <c r="AF80" i="18"/>
  <c r="AH80" i="18"/>
  <c r="AJ80" i="18"/>
  <c r="AL80" i="18"/>
  <c r="AN80" i="18"/>
  <c r="AP80" i="18"/>
  <c r="AR80" i="18"/>
  <c r="AT80" i="18"/>
  <c r="AV80" i="18"/>
  <c r="AX80" i="18"/>
  <c r="AZ80" i="18"/>
  <c r="BB80" i="18"/>
  <c r="BD80" i="18"/>
  <c r="BF80" i="18"/>
  <c r="BH80" i="18"/>
  <c r="BJ80" i="18"/>
  <c r="BL80" i="18"/>
  <c r="BN80" i="18"/>
  <c r="BP80" i="18"/>
  <c r="BR80" i="18"/>
  <c r="BT80" i="18"/>
  <c r="BV80" i="18"/>
  <c r="BX80" i="18"/>
  <c r="BZ80" i="18"/>
  <c r="CB80" i="18"/>
  <c r="CD80" i="18"/>
  <c r="CF80" i="18"/>
  <c r="CH80" i="18"/>
  <c r="CJ80" i="18"/>
  <c r="CL80" i="18"/>
  <c r="CN80" i="18"/>
  <c r="CP80" i="18"/>
  <c r="CR80" i="18"/>
  <c r="CT80" i="18"/>
  <c r="CV80" i="18"/>
  <c r="CX80" i="18"/>
  <c r="CZ80" i="18"/>
  <c r="DB80" i="18"/>
  <c r="DD80" i="18"/>
  <c r="DF80" i="18"/>
  <c r="DH80" i="18"/>
  <c r="DJ80" i="18"/>
  <c r="DL80" i="18"/>
  <c r="DN80" i="18"/>
  <c r="DP80" i="18"/>
  <c r="DR80" i="18"/>
  <c r="D58" i="18"/>
  <c r="F58" i="18"/>
  <c r="H58" i="18"/>
  <c r="J58" i="18"/>
  <c r="L58" i="18"/>
  <c r="N58" i="18"/>
  <c r="P58" i="18"/>
  <c r="R58" i="18"/>
  <c r="T58" i="18"/>
  <c r="V58" i="18"/>
  <c r="X58" i="18"/>
  <c r="Z58" i="18"/>
  <c r="AB58" i="18"/>
  <c r="AD58" i="18"/>
  <c r="AF58" i="18"/>
  <c r="AH58" i="18"/>
  <c r="AJ58" i="18"/>
  <c r="AL58" i="18"/>
  <c r="AN58" i="18"/>
  <c r="AP58" i="18"/>
  <c r="AR58" i="18"/>
  <c r="AT58" i="18"/>
  <c r="AV58" i="18"/>
  <c r="AX58" i="18"/>
  <c r="AZ58" i="18"/>
  <c r="BB58" i="18"/>
  <c r="BD58" i="18"/>
  <c r="BF58" i="18"/>
  <c r="BH58" i="18"/>
  <c r="BJ58" i="18"/>
  <c r="BL58" i="18"/>
  <c r="BN58" i="18"/>
  <c r="BP58" i="18"/>
  <c r="BR58" i="18"/>
  <c r="BT58" i="18"/>
  <c r="BV58" i="18"/>
  <c r="BX58" i="18"/>
  <c r="BZ58" i="18"/>
  <c r="CB58" i="18"/>
  <c r="CD58" i="18"/>
  <c r="CF58" i="18"/>
  <c r="CH58" i="18"/>
  <c r="CJ58" i="18"/>
  <c r="CL58" i="18"/>
  <c r="CN58" i="18"/>
  <c r="CP58" i="18"/>
  <c r="CR58" i="18"/>
  <c r="CT58" i="18"/>
  <c r="CV58" i="18"/>
  <c r="CX58" i="18"/>
  <c r="CZ58" i="18"/>
  <c r="DB58" i="18"/>
  <c r="DD58" i="18"/>
  <c r="DF58" i="18"/>
  <c r="DH58" i="18"/>
  <c r="DJ58" i="18"/>
  <c r="DL58" i="18"/>
  <c r="DN58" i="18"/>
  <c r="DP58" i="18"/>
  <c r="DR58" i="18"/>
  <c r="C80" i="18"/>
  <c r="E58" i="18"/>
  <c r="G58" i="18"/>
  <c r="I58" i="18"/>
  <c r="K58" i="18"/>
  <c r="M58" i="18"/>
  <c r="O58" i="18"/>
  <c r="Q58" i="18"/>
  <c r="S58" i="18"/>
  <c r="U58" i="18"/>
  <c r="W58" i="18"/>
  <c r="Y58" i="18"/>
  <c r="AA58" i="18"/>
  <c r="AC58" i="18"/>
  <c r="AE58" i="18"/>
  <c r="AG58" i="18"/>
  <c r="AI58" i="18"/>
  <c r="AK58" i="18"/>
  <c r="AM58" i="18"/>
  <c r="AO58" i="18"/>
  <c r="AQ58" i="18"/>
  <c r="AS58" i="18"/>
  <c r="AU58" i="18"/>
  <c r="AW58" i="18"/>
  <c r="AY58" i="18"/>
  <c r="BA58" i="18"/>
  <c r="BC58" i="18"/>
  <c r="BE58" i="18"/>
  <c r="BG58" i="18"/>
  <c r="BI58" i="18"/>
  <c r="BK58" i="18"/>
  <c r="BM58" i="18"/>
  <c r="BO58" i="18"/>
  <c r="BQ58" i="18"/>
  <c r="BS58" i="18"/>
  <c r="BU58" i="18"/>
  <c r="BW58" i="18"/>
  <c r="BY58" i="18"/>
  <c r="CA58" i="18"/>
  <c r="CC58" i="18"/>
  <c r="CE58" i="18"/>
  <c r="CG58" i="18"/>
  <c r="CI58" i="18"/>
  <c r="CK58" i="18"/>
  <c r="CM58" i="18"/>
  <c r="CO58" i="18"/>
  <c r="CQ58" i="18"/>
  <c r="CS58" i="18"/>
  <c r="CU58" i="18"/>
  <c r="CW58" i="18"/>
  <c r="CY58" i="18"/>
  <c r="DA58" i="18"/>
  <c r="DC58" i="18"/>
  <c r="DE58" i="18"/>
  <c r="DG58" i="18"/>
  <c r="DI58" i="18"/>
  <c r="DK58" i="18"/>
  <c r="DM58" i="18"/>
  <c r="DO58" i="18"/>
  <c r="DQ58" i="18"/>
  <c r="C58" i="18"/>
  <c r="C82" i="18"/>
  <c r="E82" i="18"/>
  <c r="G82" i="18"/>
  <c r="I82" i="18"/>
  <c r="K82" i="18"/>
  <c r="M82" i="18"/>
  <c r="O82" i="18"/>
  <c r="Q82" i="18"/>
  <c r="S82" i="18"/>
  <c r="U82" i="18"/>
  <c r="W82" i="18"/>
  <c r="Y82" i="18"/>
  <c r="AA82" i="18"/>
  <c r="AC82" i="18"/>
  <c r="AE82" i="18"/>
  <c r="AG82" i="18"/>
  <c r="AI82" i="18"/>
  <c r="AK82" i="18"/>
  <c r="AM82" i="18"/>
  <c r="AO82" i="18"/>
  <c r="AQ82" i="18"/>
  <c r="AS82" i="18"/>
  <c r="AU82" i="18"/>
  <c r="AW82" i="18"/>
  <c r="AY82" i="18"/>
  <c r="BA82" i="18"/>
  <c r="BC82" i="18"/>
  <c r="BE82" i="18"/>
  <c r="BG82" i="18"/>
  <c r="BI82" i="18"/>
  <c r="BK82" i="18"/>
  <c r="BM82" i="18"/>
  <c r="BO82" i="18"/>
  <c r="BQ82" i="18"/>
  <c r="BS82" i="18"/>
  <c r="BU82" i="18"/>
  <c r="BW82" i="18"/>
  <c r="BY82" i="18"/>
  <c r="CA82" i="18"/>
  <c r="CC82" i="18"/>
  <c r="CE82" i="18"/>
  <c r="CG82" i="18"/>
  <c r="CI82" i="18"/>
  <c r="D82" i="18"/>
  <c r="F82" i="18"/>
  <c r="H82" i="18"/>
  <c r="J82" i="18"/>
  <c r="L82" i="18"/>
  <c r="N82" i="18"/>
  <c r="P82" i="18"/>
  <c r="R82" i="18"/>
  <c r="T82" i="18"/>
  <c r="V82" i="18"/>
  <c r="X82" i="18"/>
  <c r="Z82" i="18"/>
  <c r="AB82" i="18"/>
  <c r="AD82" i="18"/>
  <c r="AF82" i="18"/>
  <c r="AH82" i="18"/>
  <c r="AJ82" i="18"/>
  <c r="AL82" i="18"/>
  <c r="AN82" i="18"/>
  <c r="AP82" i="18"/>
  <c r="AR82" i="18"/>
  <c r="AT82" i="18"/>
  <c r="AV82" i="18"/>
  <c r="AZ82" i="18"/>
  <c r="BD82" i="18"/>
  <c r="BH82" i="18"/>
  <c r="BL82" i="18"/>
  <c r="BP82" i="18"/>
  <c r="BT82" i="18"/>
  <c r="BX82" i="18"/>
  <c r="CB82" i="18"/>
  <c r="CF82" i="18"/>
  <c r="CJ82" i="18"/>
  <c r="CL82" i="18"/>
  <c r="CN82" i="18"/>
  <c r="CP82" i="18"/>
  <c r="CR82" i="18"/>
  <c r="CT82" i="18"/>
  <c r="CV82" i="18"/>
  <c r="CX82" i="18"/>
  <c r="CZ82" i="18"/>
  <c r="DB82" i="18"/>
  <c r="DD82" i="18"/>
  <c r="DF82" i="18"/>
  <c r="DH82" i="18"/>
  <c r="DJ82" i="18"/>
  <c r="DL82" i="18"/>
  <c r="DN82" i="18"/>
  <c r="DP82" i="18"/>
  <c r="DR82" i="18"/>
  <c r="AX82" i="18"/>
  <c r="BB82" i="18"/>
  <c r="BF82" i="18"/>
  <c r="BJ82" i="18"/>
  <c r="BN82" i="18"/>
  <c r="BR82" i="18"/>
  <c r="BV82" i="18"/>
  <c r="BZ82" i="18"/>
  <c r="CD82" i="18"/>
  <c r="CH82" i="18"/>
  <c r="CK82" i="18"/>
  <c r="CM82" i="18"/>
  <c r="CO82" i="18"/>
  <c r="CQ82" i="18"/>
  <c r="CS82" i="18"/>
  <c r="CU82" i="18"/>
  <c r="CW82" i="18"/>
  <c r="CY82" i="18"/>
  <c r="DA82" i="18"/>
  <c r="DC82" i="18"/>
  <c r="DE82" i="18"/>
  <c r="DG82" i="18"/>
  <c r="DI82" i="18"/>
  <c r="DK82" i="18"/>
  <c r="DM82" i="18"/>
  <c r="DO82" i="18"/>
  <c r="DQ82" i="18"/>
  <c r="D60" i="18"/>
  <c r="F60" i="18"/>
  <c r="H60" i="18"/>
  <c r="J60" i="18"/>
  <c r="L60" i="18"/>
  <c r="N60" i="18"/>
  <c r="P60" i="18"/>
  <c r="R60" i="18"/>
  <c r="T60" i="18"/>
  <c r="V60" i="18"/>
  <c r="X60" i="18"/>
  <c r="Z60" i="18"/>
  <c r="AB60" i="18"/>
  <c r="AD60" i="18"/>
  <c r="AF60" i="18"/>
  <c r="AH60" i="18"/>
  <c r="AJ60" i="18"/>
  <c r="AL60" i="18"/>
  <c r="AN60" i="18"/>
  <c r="AP60" i="18"/>
  <c r="AR60" i="18"/>
  <c r="AT60" i="18"/>
  <c r="AV60" i="18"/>
  <c r="AX60" i="18"/>
  <c r="AZ60" i="18"/>
  <c r="BB60" i="18"/>
  <c r="BD60" i="18"/>
  <c r="BF60" i="18"/>
  <c r="BH60" i="18"/>
  <c r="BJ60" i="18"/>
  <c r="BL60" i="18"/>
  <c r="BN60" i="18"/>
  <c r="BP60" i="18"/>
  <c r="BR60" i="18"/>
  <c r="BT60" i="18"/>
  <c r="BV60" i="18"/>
  <c r="BX60" i="18"/>
  <c r="BZ60" i="18"/>
  <c r="CB60" i="18"/>
  <c r="CD60" i="18"/>
  <c r="CF60" i="18"/>
  <c r="CH60" i="18"/>
  <c r="CJ60" i="18"/>
  <c r="CL60" i="18"/>
  <c r="CN60" i="18"/>
  <c r="CP60" i="18"/>
  <c r="CR60" i="18"/>
  <c r="CT60" i="18"/>
  <c r="CV60" i="18"/>
  <c r="CX60" i="18"/>
  <c r="CZ60" i="18"/>
  <c r="DB60" i="18"/>
  <c r="DD60" i="18"/>
  <c r="DF60" i="18"/>
  <c r="DH60" i="18"/>
  <c r="DJ60" i="18"/>
  <c r="DL60" i="18"/>
  <c r="DN60" i="18"/>
  <c r="DP60" i="18"/>
  <c r="DR60" i="18"/>
  <c r="C60" i="18"/>
  <c r="E60" i="18"/>
  <c r="G60" i="18"/>
  <c r="I60" i="18"/>
  <c r="K60" i="18"/>
  <c r="M60" i="18"/>
  <c r="O60" i="18"/>
  <c r="Q60" i="18"/>
  <c r="S60" i="18"/>
  <c r="U60" i="18"/>
  <c r="W60" i="18"/>
  <c r="Y60" i="18"/>
  <c r="AA60" i="18"/>
  <c r="AC60" i="18"/>
  <c r="AE60" i="18"/>
  <c r="AG60" i="18"/>
  <c r="AI60" i="18"/>
  <c r="AK60" i="18"/>
  <c r="AM60" i="18"/>
  <c r="AO60" i="18"/>
  <c r="AQ60" i="18"/>
  <c r="AS60" i="18"/>
  <c r="AU60" i="18"/>
  <c r="AW60" i="18"/>
  <c r="AY60" i="18"/>
  <c r="BA60" i="18"/>
  <c r="BC60" i="18"/>
  <c r="BE60" i="18"/>
  <c r="BG60" i="18"/>
  <c r="BI60" i="18"/>
  <c r="BK60" i="18"/>
  <c r="BM60" i="18"/>
  <c r="BO60" i="18"/>
  <c r="BQ60" i="18"/>
  <c r="BS60" i="18"/>
  <c r="BU60" i="18"/>
  <c r="BW60" i="18"/>
  <c r="BY60" i="18"/>
  <c r="CA60" i="18"/>
  <c r="CC60" i="18"/>
  <c r="CE60" i="18"/>
  <c r="CG60" i="18"/>
  <c r="CI60" i="18"/>
  <c r="CK60" i="18"/>
  <c r="CM60" i="18"/>
  <c r="CO60" i="18"/>
  <c r="CQ60" i="18"/>
  <c r="CS60" i="18"/>
  <c r="CU60" i="18"/>
  <c r="CW60" i="18"/>
  <c r="CY60" i="18"/>
  <c r="DA60" i="18"/>
  <c r="DC60" i="18"/>
  <c r="DE60" i="18"/>
  <c r="DG60" i="18"/>
  <c r="DI60" i="18"/>
  <c r="DK60" i="18"/>
  <c r="DM60" i="18"/>
  <c r="DO60" i="18"/>
  <c r="DQ60" i="18"/>
  <c r="E79" i="18"/>
  <c r="G79" i="18"/>
  <c r="G75" i="18" s="1"/>
  <c r="I79" i="18"/>
  <c r="K79" i="18"/>
  <c r="M79" i="18"/>
  <c r="O79" i="18"/>
  <c r="Q79" i="18"/>
  <c r="S79" i="18"/>
  <c r="U79" i="18"/>
  <c r="W79" i="18"/>
  <c r="Y79" i="18"/>
  <c r="AA79" i="18"/>
  <c r="AC79" i="18"/>
  <c r="AE79" i="18"/>
  <c r="AG79" i="18"/>
  <c r="AI79" i="18"/>
  <c r="AK79" i="18"/>
  <c r="AM79" i="18"/>
  <c r="AO79" i="18"/>
  <c r="AQ79" i="18"/>
  <c r="AS79" i="18"/>
  <c r="AU79" i="18"/>
  <c r="AW79" i="18"/>
  <c r="AY79" i="18"/>
  <c r="BA79" i="18"/>
  <c r="BC79" i="18"/>
  <c r="BE79" i="18"/>
  <c r="BG79" i="18"/>
  <c r="BI79" i="18"/>
  <c r="BK79" i="18"/>
  <c r="BM79" i="18"/>
  <c r="BO79" i="18"/>
  <c r="BQ79" i="18"/>
  <c r="BS79" i="18"/>
  <c r="BU79" i="18"/>
  <c r="BW79" i="18"/>
  <c r="BY79" i="18"/>
  <c r="CA79" i="18"/>
  <c r="CC79" i="18"/>
  <c r="CE79" i="18"/>
  <c r="CG79" i="18"/>
  <c r="CI79" i="18"/>
  <c r="CK79" i="18"/>
  <c r="CM79" i="18"/>
  <c r="CO79" i="18"/>
  <c r="CQ79" i="18"/>
  <c r="CS79" i="18"/>
  <c r="CU79" i="18"/>
  <c r="CW79" i="18"/>
  <c r="CY79" i="18"/>
  <c r="DA79" i="18"/>
  <c r="DC79" i="18"/>
  <c r="DE79" i="18"/>
  <c r="DG79" i="18"/>
  <c r="D79" i="18"/>
  <c r="F79" i="18"/>
  <c r="H79" i="18"/>
  <c r="J79" i="18"/>
  <c r="L79" i="18"/>
  <c r="N79" i="18"/>
  <c r="P79" i="18"/>
  <c r="R79" i="18"/>
  <c r="T79" i="18"/>
  <c r="V79" i="18"/>
  <c r="X79" i="18"/>
  <c r="Z79" i="18"/>
  <c r="AB79" i="18"/>
  <c r="AD79" i="18"/>
  <c r="AF79" i="18"/>
  <c r="AH79" i="18"/>
  <c r="AJ79" i="18"/>
  <c r="AL79" i="18"/>
  <c r="AN79" i="18"/>
  <c r="AP79" i="18"/>
  <c r="AR79" i="18"/>
  <c r="AT79" i="18"/>
  <c r="AV79" i="18"/>
  <c r="AX79" i="18"/>
  <c r="AZ79" i="18"/>
  <c r="BB79" i="18"/>
  <c r="BD79" i="18"/>
  <c r="BF79" i="18"/>
  <c r="BH79" i="18"/>
  <c r="BJ79" i="18"/>
  <c r="BL79" i="18"/>
  <c r="BN79" i="18"/>
  <c r="BP79" i="18"/>
  <c r="BR79" i="18"/>
  <c r="BT79" i="18"/>
  <c r="BV79" i="18"/>
  <c r="BX79" i="18"/>
  <c r="BZ79" i="18"/>
  <c r="CB79" i="18"/>
  <c r="CD79" i="18"/>
  <c r="CF79" i="18"/>
  <c r="CH79" i="18"/>
  <c r="CJ79" i="18"/>
  <c r="CL79" i="18"/>
  <c r="CN79" i="18"/>
  <c r="CP79" i="18"/>
  <c r="CR79" i="18"/>
  <c r="CV79" i="18"/>
  <c r="CZ79" i="18"/>
  <c r="DD79" i="18"/>
  <c r="DH79" i="18"/>
  <c r="DJ79" i="18"/>
  <c r="DL79" i="18"/>
  <c r="DN79" i="18"/>
  <c r="DP79" i="18"/>
  <c r="DR79" i="18"/>
  <c r="CT79" i="18"/>
  <c r="CX79" i="18"/>
  <c r="DB79" i="18"/>
  <c r="DF79" i="18"/>
  <c r="DI79" i="18"/>
  <c r="DK79" i="18"/>
  <c r="DM79" i="18"/>
  <c r="DO79" i="18"/>
  <c r="DQ79" i="18"/>
  <c r="C79" i="18"/>
  <c r="E57" i="18"/>
  <c r="G57" i="18"/>
  <c r="I57" i="18"/>
  <c r="K57" i="18"/>
  <c r="M57" i="18"/>
  <c r="O57" i="18"/>
  <c r="Q57" i="18"/>
  <c r="S57" i="18"/>
  <c r="U57" i="18"/>
  <c r="W57" i="18"/>
  <c r="Y57" i="18"/>
  <c r="AA57" i="18"/>
  <c r="AC57" i="18"/>
  <c r="AE57" i="18"/>
  <c r="AG57" i="18"/>
  <c r="AI57" i="18"/>
  <c r="AK57" i="18"/>
  <c r="AM57" i="18"/>
  <c r="AO57" i="18"/>
  <c r="AQ57" i="18"/>
  <c r="AS57" i="18"/>
  <c r="AU57" i="18"/>
  <c r="AW57" i="18"/>
  <c r="AY57" i="18"/>
  <c r="BA57" i="18"/>
  <c r="BC57" i="18"/>
  <c r="BE57" i="18"/>
  <c r="BG57" i="18"/>
  <c r="BI57" i="18"/>
  <c r="BK57" i="18"/>
  <c r="BM57" i="18"/>
  <c r="BO57" i="18"/>
  <c r="BQ57" i="18"/>
  <c r="BS57" i="18"/>
  <c r="BU57" i="18"/>
  <c r="BW57" i="18"/>
  <c r="BY57" i="18"/>
  <c r="CA57" i="18"/>
  <c r="CC57" i="18"/>
  <c r="CE57" i="18"/>
  <c r="CG57" i="18"/>
  <c r="CI57" i="18"/>
  <c r="CK57" i="18"/>
  <c r="CM57" i="18"/>
  <c r="CO57" i="18"/>
  <c r="CQ57" i="18"/>
  <c r="CS57" i="18"/>
  <c r="CU57" i="18"/>
  <c r="CW57" i="18"/>
  <c r="CY57" i="18"/>
  <c r="DA57" i="18"/>
  <c r="DC57" i="18"/>
  <c r="DE57" i="18"/>
  <c r="DG57" i="18"/>
  <c r="DI57" i="18"/>
  <c r="DK57" i="18"/>
  <c r="DM57" i="18"/>
  <c r="DO57" i="18"/>
  <c r="DQ57" i="18"/>
  <c r="D57" i="18"/>
  <c r="F57" i="18"/>
  <c r="H57" i="18"/>
  <c r="J57" i="18"/>
  <c r="L57" i="18"/>
  <c r="N57" i="18"/>
  <c r="P57" i="18"/>
  <c r="R57" i="18"/>
  <c r="T57" i="18"/>
  <c r="V57" i="18"/>
  <c r="X57" i="18"/>
  <c r="Z57" i="18"/>
  <c r="AB57" i="18"/>
  <c r="AD57" i="18"/>
  <c r="AF57" i="18"/>
  <c r="AH57" i="18"/>
  <c r="AJ57" i="18"/>
  <c r="AL57" i="18"/>
  <c r="AN57" i="18"/>
  <c r="AP57" i="18"/>
  <c r="AR57" i="18"/>
  <c r="AT57" i="18"/>
  <c r="AV57" i="18"/>
  <c r="AX57" i="18"/>
  <c r="AZ57" i="18"/>
  <c r="BB57" i="18"/>
  <c r="BD57" i="18"/>
  <c r="BF57" i="18"/>
  <c r="BH57" i="18"/>
  <c r="BJ57" i="18"/>
  <c r="BL57" i="18"/>
  <c r="BN57" i="18"/>
  <c r="BP57" i="18"/>
  <c r="BR57" i="18"/>
  <c r="BT57" i="18"/>
  <c r="BV57" i="18"/>
  <c r="BX57" i="18"/>
  <c r="BZ57" i="18"/>
  <c r="CB57" i="18"/>
  <c r="CD57" i="18"/>
  <c r="CF57" i="18"/>
  <c r="CH57" i="18"/>
  <c r="CJ57" i="18"/>
  <c r="CL57" i="18"/>
  <c r="CN57" i="18"/>
  <c r="CP57" i="18"/>
  <c r="CR57" i="18"/>
  <c r="CT57" i="18"/>
  <c r="CV57" i="18"/>
  <c r="CX57" i="18"/>
  <c r="CZ57" i="18"/>
  <c r="DB57" i="18"/>
  <c r="DD57" i="18"/>
  <c r="DF57" i="18"/>
  <c r="DH57" i="18"/>
  <c r="DJ57" i="18"/>
  <c r="DL57" i="18"/>
  <c r="DN57" i="18"/>
  <c r="DP57" i="18"/>
  <c r="DR57" i="18"/>
  <c r="C57" i="18"/>
  <c r="C81" i="18"/>
  <c r="D81" i="18"/>
  <c r="F81" i="18"/>
  <c r="H81" i="18"/>
  <c r="J81" i="18"/>
  <c r="L81" i="18"/>
  <c r="N81" i="18"/>
  <c r="P81" i="18"/>
  <c r="R81" i="18"/>
  <c r="T81" i="18"/>
  <c r="V81" i="18"/>
  <c r="X81" i="18"/>
  <c r="Z81" i="18"/>
  <c r="AB81" i="18"/>
  <c r="AD81" i="18"/>
  <c r="AF81" i="18"/>
  <c r="AH81" i="18"/>
  <c r="AJ81" i="18"/>
  <c r="AL81" i="18"/>
  <c r="AN81" i="18"/>
  <c r="AP81" i="18"/>
  <c r="AR81" i="18"/>
  <c r="AT81" i="18"/>
  <c r="AV81" i="18"/>
  <c r="AX81" i="18"/>
  <c r="AZ81" i="18"/>
  <c r="BB81" i="18"/>
  <c r="BD81" i="18"/>
  <c r="BF81" i="18"/>
  <c r="BH81" i="18"/>
  <c r="BJ81" i="18"/>
  <c r="BL81" i="18"/>
  <c r="BN81" i="18"/>
  <c r="BP81" i="18"/>
  <c r="BR81" i="18"/>
  <c r="BT81" i="18"/>
  <c r="BV81" i="18"/>
  <c r="BX81" i="18"/>
  <c r="BZ81" i="18"/>
  <c r="CB81" i="18"/>
  <c r="CD81" i="18"/>
  <c r="CF81" i="18"/>
  <c r="CH81" i="18"/>
  <c r="CJ81" i="18"/>
  <c r="CL81" i="18"/>
  <c r="CN81" i="18"/>
  <c r="CP81" i="18"/>
  <c r="CR81" i="18"/>
  <c r="CT81" i="18"/>
  <c r="CV81" i="18"/>
  <c r="CX81" i="18"/>
  <c r="CZ81" i="18"/>
  <c r="DB81" i="18"/>
  <c r="DD81" i="18"/>
  <c r="DF81" i="18"/>
  <c r="DH81" i="18"/>
  <c r="DJ81" i="18"/>
  <c r="DL81" i="18"/>
  <c r="DN81" i="18"/>
  <c r="DP81" i="18"/>
  <c r="DR81" i="18"/>
  <c r="E81" i="18"/>
  <c r="G81" i="18"/>
  <c r="I81" i="18"/>
  <c r="K81" i="18"/>
  <c r="M81" i="18"/>
  <c r="O81" i="18"/>
  <c r="Q81" i="18"/>
  <c r="S81" i="18"/>
  <c r="U81" i="18"/>
  <c r="W81" i="18"/>
  <c r="Y81" i="18"/>
  <c r="AA81" i="18"/>
  <c r="AC81" i="18"/>
  <c r="AE81" i="18"/>
  <c r="AG81" i="18"/>
  <c r="AI81" i="18"/>
  <c r="AK81" i="18"/>
  <c r="AM81" i="18"/>
  <c r="AO81" i="18"/>
  <c r="AQ81" i="18"/>
  <c r="AS81" i="18"/>
  <c r="AU81" i="18"/>
  <c r="AW81" i="18"/>
  <c r="AY81" i="18"/>
  <c r="BA81" i="18"/>
  <c r="BC81" i="18"/>
  <c r="BE81" i="18"/>
  <c r="BG81" i="18"/>
  <c r="BI81" i="18"/>
  <c r="BK81" i="18"/>
  <c r="BM81" i="18"/>
  <c r="BO81" i="18"/>
  <c r="BQ81" i="18"/>
  <c r="BS81" i="18"/>
  <c r="BU81" i="18"/>
  <c r="BW81" i="18"/>
  <c r="BY81" i="18"/>
  <c r="CA81" i="18"/>
  <c r="CC81" i="18"/>
  <c r="CE81" i="18"/>
  <c r="CG81" i="18"/>
  <c r="CI81" i="18"/>
  <c r="CK81" i="18"/>
  <c r="CM81" i="18"/>
  <c r="CO81" i="18"/>
  <c r="CQ81" i="18"/>
  <c r="CS81" i="18"/>
  <c r="CU81" i="18"/>
  <c r="CW81" i="18"/>
  <c r="CY81" i="18"/>
  <c r="DA81" i="18"/>
  <c r="DC81" i="18"/>
  <c r="DE81" i="18"/>
  <c r="DG81" i="18"/>
  <c r="DI81" i="18"/>
  <c r="DK81" i="18"/>
  <c r="DM81" i="18"/>
  <c r="DO81" i="18"/>
  <c r="DQ81" i="18"/>
  <c r="E59" i="18"/>
  <c r="G59" i="18"/>
  <c r="I59" i="18"/>
  <c r="K59" i="18"/>
  <c r="M59" i="18"/>
  <c r="O59" i="18"/>
  <c r="Q59" i="18"/>
  <c r="S59" i="18"/>
  <c r="U59" i="18"/>
  <c r="W59" i="18"/>
  <c r="Y59" i="18"/>
  <c r="AA59" i="18"/>
  <c r="AC59" i="18"/>
  <c r="AE59" i="18"/>
  <c r="AG59" i="18"/>
  <c r="AI59" i="18"/>
  <c r="AK59" i="18"/>
  <c r="AM59" i="18"/>
  <c r="AO59" i="18"/>
  <c r="AQ59" i="18"/>
  <c r="AS59" i="18"/>
  <c r="AU59" i="18"/>
  <c r="AW59" i="18"/>
  <c r="AY59" i="18"/>
  <c r="BA59" i="18"/>
  <c r="BC59" i="18"/>
  <c r="BE59" i="18"/>
  <c r="BG59" i="18"/>
  <c r="BI59" i="18"/>
  <c r="BK59" i="18"/>
  <c r="BM59" i="18"/>
  <c r="BO59" i="18"/>
  <c r="BQ59" i="18"/>
  <c r="D59" i="18"/>
  <c r="F59" i="18"/>
  <c r="H59" i="18"/>
  <c r="J59" i="18"/>
  <c r="L59" i="18"/>
  <c r="N59" i="18"/>
  <c r="P59" i="18"/>
  <c r="R59" i="18"/>
  <c r="T59" i="18"/>
  <c r="V59" i="18"/>
  <c r="X59" i="18"/>
  <c r="Z59" i="18"/>
  <c r="AB59" i="18"/>
  <c r="AD59" i="18"/>
  <c r="AF59" i="18"/>
  <c r="AH59" i="18"/>
  <c r="AJ59" i="18"/>
  <c r="AL59" i="18"/>
  <c r="AN59" i="18"/>
  <c r="AP59" i="18"/>
  <c r="AR59" i="18"/>
  <c r="AT59" i="18"/>
  <c r="AV59" i="18"/>
  <c r="AZ59" i="18"/>
  <c r="BD59" i="18"/>
  <c r="BH59" i="18"/>
  <c r="BL59" i="18"/>
  <c r="BP59" i="18"/>
  <c r="BS59" i="18"/>
  <c r="BU59" i="18"/>
  <c r="BW59" i="18"/>
  <c r="BY59" i="18"/>
  <c r="CA59" i="18"/>
  <c r="CC59" i="18"/>
  <c r="CE59" i="18"/>
  <c r="CG59" i="18"/>
  <c r="CI59" i="18"/>
  <c r="CK59" i="18"/>
  <c r="CM59" i="18"/>
  <c r="CO59" i="18"/>
  <c r="CQ59" i="18"/>
  <c r="CS59" i="18"/>
  <c r="CU59" i="18"/>
  <c r="CW59" i="18"/>
  <c r="CY59" i="18"/>
  <c r="DA59" i="18"/>
  <c r="DC59" i="18"/>
  <c r="DE59" i="18"/>
  <c r="DG59" i="18"/>
  <c r="DI59" i="18"/>
  <c r="DK59" i="18"/>
  <c r="DM59" i="18"/>
  <c r="DO59" i="18"/>
  <c r="DQ59" i="18"/>
  <c r="C59" i="18"/>
  <c r="AX59" i="18"/>
  <c r="BB59" i="18"/>
  <c r="BF59" i="18"/>
  <c r="BJ59" i="18"/>
  <c r="BN59" i="18"/>
  <c r="BR59" i="18"/>
  <c r="BT59" i="18"/>
  <c r="BV59" i="18"/>
  <c r="BX59" i="18"/>
  <c r="BZ59" i="18"/>
  <c r="CB59" i="18"/>
  <c r="CD59" i="18"/>
  <c r="CF59" i="18"/>
  <c r="CH59" i="18"/>
  <c r="CJ59" i="18"/>
  <c r="CL59" i="18"/>
  <c r="CN59" i="18"/>
  <c r="CP59" i="18"/>
  <c r="CR59" i="18"/>
  <c r="CT59" i="18"/>
  <c r="CV59" i="18"/>
  <c r="CX59" i="18"/>
  <c r="CZ59" i="18"/>
  <c r="DB59" i="18"/>
  <c r="DD59" i="18"/>
  <c r="DF59" i="18"/>
  <c r="DH59" i="18"/>
  <c r="DJ59" i="18"/>
  <c r="DL59" i="18"/>
  <c r="DN59" i="18"/>
  <c r="DP59" i="18"/>
  <c r="DR59" i="18"/>
  <c r="E61" i="18"/>
  <c r="G61" i="18"/>
  <c r="I61" i="18"/>
  <c r="K61" i="18"/>
  <c r="M61" i="18"/>
  <c r="O61" i="18"/>
  <c r="Q61" i="18"/>
  <c r="S61" i="18"/>
  <c r="U61" i="18"/>
  <c r="W61" i="18"/>
  <c r="Y61" i="18"/>
  <c r="AA61" i="18"/>
  <c r="AC61" i="18"/>
  <c r="AE61" i="18"/>
  <c r="AG61" i="18"/>
  <c r="AI61" i="18"/>
  <c r="AK61" i="18"/>
  <c r="AM61" i="18"/>
  <c r="AO61" i="18"/>
  <c r="AQ61" i="18"/>
  <c r="AS61" i="18"/>
  <c r="AU61" i="18"/>
  <c r="AW61" i="18"/>
  <c r="AY61" i="18"/>
  <c r="BA61" i="18"/>
  <c r="BC61" i="18"/>
  <c r="BE61" i="18"/>
  <c r="BG61" i="18"/>
  <c r="BI61" i="18"/>
  <c r="BK61" i="18"/>
  <c r="BM61" i="18"/>
  <c r="BO61" i="18"/>
  <c r="BQ61" i="18"/>
  <c r="BS61" i="18"/>
  <c r="BU61" i="18"/>
  <c r="BW61" i="18"/>
  <c r="BY61" i="18"/>
  <c r="CA61" i="18"/>
  <c r="CC61" i="18"/>
  <c r="CE61" i="18"/>
  <c r="CG61" i="18"/>
  <c r="CI61" i="18"/>
  <c r="CK61" i="18"/>
  <c r="CM61" i="18"/>
  <c r="CO61" i="18"/>
  <c r="CQ61" i="18"/>
  <c r="CS61" i="18"/>
  <c r="CU61" i="18"/>
  <c r="CW61" i="18"/>
  <c r="CY61" i="18"/>
  <c r="DA61" i="18"/>
  <c r="DC61" i="18"/>
  <c r="DE61" i="18"/>
  <c r="DG61" i="18"/>
  <c r="DI61" i="18"/>
  <c r="DK61" i="18"/>
  <c r="DM61" i="18"/>
  <c r="DO61" i="18"/>
  <c r="DQ61" i="18"/>
  <c r="C61" i="18"/>
  <c r="E83" i="18"/>
  <c r="G83" i="18"/>
  <c r="I83" i="18"/>
  <c r="K83" i="18"/>
  <c r="M83" i="18"/>
  <c r="O83" i="18"/>
  <c r="Q83" i="18"/>
  <c r="S83" i="18"/>
  <c r="U83" i="18"/>
  <c r="W83" i="18"/>
  <c r="Y83" i="18"/>
  <c r="AA83" i="18"/>
  <c r="AC83" i="18"/>
  <c r="AE83" i="18"/>
  <c r="AG83" i="18"/>
  <c r="AI83" i="18"/>
  <c r="AK83" i="18"/>
  <c r="AM83" i="18"/>
  <c r="AO83" i="18"/>
  <c r="AQ83" i="18"/>
  <c r="AS83" i="18"/>
  <c r="AU83" i="18"/>
  <c r="AW83" i="18"/>
  <c r="AY83" i="18"/>
  <c r="BA83" i="18"/>
  <c r="D61" i="18"/>
  <c r="F61" i="18"/>
  <c r="H61" i="18"/>
  <c r="J61" i="18"/>
  <c r="L61" i="18"/>
  <c r="N61" i="18"/>
  <c r="P61" i="18"/>
  <c r="R61" i="18"/>
  <c r="T61" i="18"/>
  <c r="V61" i="18"/>
  <c r="X61" i="18"/>
  <c r="Z61" i="18"/>
  <c r="AB61" i="18"/>
  <c r="AD61" i="18"/>
  <c r="AF61" i="18"/>
  <c r="AH61" i="18"/>
  <c r="AJ61" i="18"/>
  <c r="AL61" i="18"/>
  <c r="AN61" i="18"/>
  <c r="AP61" i="18"/>
  <c r="AR61" i="18"/>
  <c r="AT61" i="18"/>
  <c r="AV61" i="18"/>
  <c r="AX61" i="18"/>
  <c r="AZ61" i="18"/>
  <c r="BB61" i="18"/>
  <c r="BD61" i="18"/>
  <c r="BF61" i="18"/>
  <c r="BH61" i="18"/>
  <c r="BJ61" i="18"/>
  <c r="BL61" i="18"/>
  <c r="BN61" i="18"/>
  <c r="BP61" i="18"/>
  <c r="BR61" i="18"/>
  <c r="BT61" i="18"/>
  <c r="BV61" i="18"/>
  <c r="BX61" i="18"/>
  <c r="BZ61" i="18"/>
  <c r="CB61" i="18"/>
  <c r="CD61" i="18"/>
  <c r="CF61" i="18"/>
  <c r="CH61" i="18"/>
  <c r="CJ61" i="18"/>
  <c r="CL61" i="18"/>
  <c r="CN61" i="18"/>
  <c r="CP61" i="18"/>
  <c r="CR61" i="18"/>
  <c r="CT61" i="18"/>
  <c r="CV61" i="18"/>
  <c r="CX61" i="18"/>
  <c r="CZ61" i="18"/>
  <c r="DB61" i="18"/>
  <c r="DD61" i="18"/>
  <c r="DF61" i="18"/>
  <c r="DH61" i="18"/>
  <c r="DJ61" i="18"/>
  <c r="DL61" i="18"/>
  <c r="DN61" i="18"/>
  <c r="DP61" i="18"/>
  <c r="DR61" i="18"/>
  <c r="D83" i="18"/>
  <c r="F83" i="18"/>
  <c r="H83" i="18"/>
  <c r="J83" i="18"/>
  <c r="L83" i="18"/>
  <c r="N83" i="18"/>
  <c r="P83" i="18"/>
  <c r="R83" i="18"/>
  <c r="T83" i="18"/>
  <c r="V83" i="18"/>
  <c r="X83" i="18"/>
  <c r="Z83" i="18"/>
  <c r="AB83" i="18"/>
  <c r="AD83" i="18"/>
  <c r="AF83" i="18"/>
  <c r="AH83" i="18"/>
  <c r="AJ83" i="18"/>
  <c r="AL83" i="18"/>
  <c r="AN83" i="18"/>
  <c r="AP83" i="18"/>
  <c r="AR83" i="18"/>
  <c r="AV83" i="18"/>
  <c r="AZ83" i="18"/>
  <c r="BC83" i="18"/>
  <c r="BE83" i="18"/>
  <c r="BG83" i="18"/>
  <c r="BI83" i="18"/>
  <c r="BK83" i="18"/>
  <c r="BM83" i="18"/>
  <c r="BO83" i="18"/>
  <c r="BQ83" i="18"/>
  <c r="BS83" i="18"/>
  <c r="BU83" i="18"/>
  <c r="BW83" i="18"/>
  <c r="BY83" i="18"/>
  <c r="CA83" i="18"/>
  <c r="CC83" i="18"/>
  <c r="CE83" i="18"/>
  <c r="CG83" i="18"/>
  <c r="CI83" i="18"/>
  <c r="CK83" i="18"/>
  <c r="CM83" i="18"/>
  <c r="CO83" i="18"/>
  <c r="CQ83" i="18"/>
  <c r="CS83" i="18"/>
  <c r="CU83" i="18"/>
  <c r="CW83" i="18"/>
  <c r="CY83" i="18"/>
  <c r="DA83" i="18"/>
  <c r="DC83" i="18"/>
  <c r="DE83" i="18"/>
  <c r="DG83" i="18"/>
  <c r="DI83" i="18"/>
  <c r="DK83" i="18"/>
  <c r="DM83" i="18"/>
  <c r="DO83" i="18"/>
  <c r="DQ83" i="18"/>
  <c r="C83" i="18"/>
  <c r="AT83" i="18"/>
  <c r="AX83" i="18"/>
  <c r="BB83" i="18"/>
  <c r="BD83" i="18"/>
  <c r="BF83" i="18"/>
  <c r="BH83" i="18"/>
  <c r="BJ83" i="18"/>
  <c r="BL83" i="18"/>
  <c r="BN83" i="18"/>
  <c r="BP83" i="18"/>
  <c r="BR83" i="18"/>
  <c r="BT83" i="18"/>
  <c r="BV83" i="18"/>
  <c r="BX83" i="18"/>
  <c r="BZ83" i="18"/>
  <c r="CB83" i="18"/>
  <c r="CD83" i="18"/>
  <c r="CF83" i="18"/>
  <c r="CH83" i="18"/>
  <c r="CJ83" i="18"/>
  <c r="CL83" i="18"/>
  <c r="CN83" i="18"/>
  <c r="CP83" i="18"/>
  <c r="CR83" i="18"/>
  <c r="CT83" i="18"/>
  <c r="CV83" i="18"/>
  <c r="CX83" i="18"/>
  <c r="CZ83" i="18"/>
  <c r="DB83" i="18"/>
  <c r="DD83" i="18"/>
  <c r="DF83" i="18"/>
  <c r="DH83" i="18"/>
  <c r="DJ83" i="18"/>
  <c r="DL83" i="18"/>
  <c r="DN83" i="18"/>
  <c r="DP83" i="18"/>
  <c r="DR83" i="18"/>
  <c r="M64" i="19"/>
  <c r="E75" i="18"/>
  <c r="F54" i="18"/>
  <c r="M65" i="19" l="1"/>
  <c r="N7" i="20"/>
  <c r="F75" i="18"/>
  <c r="F96" i="18" s="1"/>
  <c r="D75" i="18"/>
  <c r="C75" i="18"/>
  <c r="D54" i="18"/>
  <c r="H75" i="18"/>
  <c r="C54" i="18"/>
  <c r="E54" i="18"/>
  <c r="E96" i="18" s="1"/>
  <c r="G54" i="18"/>
  <c r="G96" i="18" s="1"/>
  <c r="D96" i="18" l="1"/>
  <c r="C96" i="18"/>
  <c r="I75" i="18"/>
  <c r="H54" i="18"/>
  <c r="H96" i="18" s="1"/>
  <c r="J75" i="18" l="1"/>
  <c r="I54" i="18"/>
  <c r="I96" i="18" s="1"/>
  <c r="K75" i="18" l="1"/>
  <c r="J54" i="18"/>
  <c r="J96" i="18" s="1"/>
  <c r="L75" i="18" l="1"/>
  <c r="K54" i="18"/>
  <c r="K96" i="18" s="1"/>
  <c r="M75" i="18" l="1"/>
  <c r="L54" i="18"/>
  <c r="L96" i="18" s="1"/>
  <c r="N75" i="18" l="1"/>
  <c r="M54" i="18"/>
  <c r="M96" i="18" s="1"/>
  <c r="D88" i="18" l="1"/>
  <c r="O75" i="18"/>
  <c r="N54" i="18"/>
  <c r="D66" i="18" s="1"/>
  <c r="E5" i="20" s="1"/>
  <c r="D89" i="18" l="1"/>
  <c r="E6" i="20"/>
  <c r="E8" i="20" s="1"/>
  <c r="E9" i="20" s="1"/>
  <c r="N96" i="18"/>
  <c r="D102" i="18" s="1"/>
  <c r="D103" i="18" s="1"/>
  <c r="P75" i="18"/>
  <c r="O54" i="18"/>
  <c r="O96" i="18" s="1"/>
  <c r="Q75" i="18" l="1"/>
  <c r="P54" i="18"/>
  <c r="P96" i="18" s="1"/>
  <c r="R75" i="18" l="1"/>
  <c r="Q54" i="18"/>
  <c r="Q96" i="18" s="1"/>
  <c r="S75" i="18" l="1"/>
  <c r="R54" i="18"/>
  <c r="R96" i="18" s="1"/>
  <c r="T75" i="18" l="1"/>
  <c r="S54" i="18"/>
  <c r="S96" i="18" s="1"/>
  <c r="U75" i="18" l="1"/>
  <c r="T54" i="18"/>
  <c r="T96" i="18" s="1"/>
  <c r="V75" i="18" l="1"/>
  <c r="U54" i="18"/>
  <c r="U96" i="18" s="1"/>
  <c r="W75" i="18" l="1"/>
  <c r="V54" i="18"/>
  <c r="V96" i="18" s="1"/>
  <c r="X75" i="18" l="1"/>
  <c r="W54" i="18"/>
  <c r="W96" i="18" s="1"/>
  <c r="Y75" i="18" l="1"/>
  <c r="X54" i="18"/>
  <c r="X96" i="18" s="1"/>
  <c r="Z75" i="18" l="1"/>
  <c r="Y54" i="18"/>
  <c r="Y96" i="18" s="1"/>
  <c r="E88" i="18" l="1"/>
  <c r="AA75" i="18"/>
  <c r="Z54" i="18"/>
  <c r="E66" i="18" s="1"/>
  <c r="F5" i="20" s="1"/>
  <c r="E89" i="18" l="1"/>
  <c r="F6" i="20"/>
  <c r="F8" i="20" s="1"/>
  <c r="F9" i="20" s="1"/>
  <c r="Z96" i="18"/>
  <c r="E102" i="18" s="1"/>
  <c r="E103" i="18" s="1"/>
  <c r="AB75" i="18"/>
  <c r="AA54" i="18"/>
  <c r="AA96" i="18" s="1"/>
  <c r="AC75" i="18" l="1"/>
  <c r="AB54" i="18"/>
  <c r="AB96" i="18" s="1"/>
  <c r="AD75" i="18" l="1"/>
  <c r="AC54" i="18"/>
  <c r="AC96" i="18" s="1"/>
  <c r="AE75" i="18" l="1"/>
  <c r="AD54" i="18"/>
  <c r="AD96" i="18" s="1"/>
  <c r="AF75" i="18" l="1"/>
  <c r="AE54" i="18"/>
  <c r="AE96" i="18" s="1"/>
  <c r="AG75" i="18" l="1"/>
  <c r="AF54" i="18"/>
  <c r="AF96" i="18" s="1"/>
  <c r="AH75" i="18" l="1"/>
  <c r="AG54" i="18"/>
  <c r="AG96" i="18" s="1"/>
  <c r="AI75" i="18" l="1"/>
  <c r="AH54" i="18"/>
  <c r="AH96" i="18" s="1"/>
  <c r="AJ75" i="18" l="1"/>
  <c r="AI54" i="18"/>
  <c r="AI96" i="18" s="1"/>
  <c r="AK75" i="18" l="1"/>
  <c r="AJ54" i="18"/>
  <c r="AJ96" i="18" s="1"/>
  <c r="AL75" i="18" l="1"/>
  <c r="AK54" i="18"/>
  <c r="AK96" i="18" s="1"/>
  <c r="F88" i="18" l="1"/>
  <c r="AM75" i="18"/>
  <c r="AL54" i="18"/>
  <c r="F66" i="18" s="1"/>
  <c r="G5" i="20" s="1"/>
  <c r="F89" i="18" l="1"/>
  <c r="G6" i="20"/>
  <c r="G8" i="20" s="1"/>
  <c r="G9" i="20" s="1"/>
  <c r="AL96" i="18"/>
  <c r="F102" i="18" s="1"/>
  <c r="F103" i="18" s="1"/>
  <c r="AN75" i="18"/>
  <c r="AM54" i="18"/>
  <c r="AM96" i="18" s="1"/>
  <c r="AO75" i="18" l="1"/>
  <c r="AN54" i="18"/>
  <c r="AN96" i="18" s="1"/>
  <c r="AP75" i="18" l="1"/>
  <c r="AO54" i="18"/>
  <c r="AO96" i="18" s="1"/>
  <c r="AQ75" i="18" l="1"/>
  <c r="AP54" i="18"/>
  <c r="AP96" i="18" s="1"/>
  <c r="AR75" i="18" l="1"/>
  <c r="AQ54" i="18"/>
  <c r="AQ96" i="18" s="1"/>
  <c r="AS75" i="18" l="1"/>
  <c r="AR54" i="18"/>
  <c r="AR96" i="18" s="1"/>
  <c r="AT75" i="18" l="1"/>
  <c r="AS54" i="18"/>
  <c r="AS96" i="18" s="1"/>
  <c r="AU75" i="18" l="1"/>
  <c r="AT54" i="18"/>
  <c r="AT96" i="18" s="1"/>
  <c r="AV75" i="18" l="1"/>
  <c r="AU54" i="18"/>
  <c r="AU96" i="18" s="1"/>
  <c r="AW75" i="18" l="1"/>
  <c r="AV54" i="18"/>
  <c r="AV96" i="18" s="1"/>
  <c r="AX75" i="18" l="1"/>
  <c r="AW54" i="18"/>
  <c r="AW96" i="18" s="1"/>
  <c r="AX54" i="18"/>
  <c r="G88" i="18" l="1"/>
  <c r="AX96" i="18"/>
  <c r="G102" i="18" s="1"/>
  <c r="G103" i="18" s="1"/>
  <c r="AY75" i="18"/>
  <c r="G66" i="18"/>
  <c r="H5" i="20" s="1"/>
  <c r="AY54" i="18"/>
  <c r="G89" i="18" l="1"/>
  <c r="H6" i="20"/>
  <c r="H8" i="20" s="1"/>
  <c r="H9" i="20" s="1"/>
  <c r="AY96" i="18"/>
  <c r="AZ75" i="18"/>
  <c r="AZ54" i="18"/>
  <c r="AZ96" i="18" l="1"/>
  <c r="BA75" i="18"/>
  <c r="BA54" i="18"/>
  <c r="BA96" i="18" l="1"/>
  <c r="BB75" i="18"/>
  <c r="BB54" i="18"/>
  <c r="BB96" i="18" l="1"/>
  <c r="BC75" i="18"/>
  <c r="BC54" i="18"/>
  <c r="BC96" i="18" l="1"/>
  <c r="BD75" i="18"/>
  <c r="BD54" i="18"/>
  <c r="BD96" i="18" l="1"/>
  <c r="BE75" i="18"/>
  <c r="BE54" i="18"/>
  <c r="BE96" i="18" l="1"/>
  <c r="BF75" i="18"/>
  <c r="BF54" i="18"/>
  <c r="BF96" i="18" l="1"/>
  <c r="BG75" i="18"/>
  <c r="BG54" i="18"/>
  <c r="BG96" i="18" l="1"/>
  <c r="BH75" i="18"/>
  <c r="BH54" i="18"/>
  <c r="BH96" i="18" l="1"/>
  <c r="BI75" i="18"/>
  <c r="BI54" i="18"/>
  <c r="BI96" i="18" l="1"/>
  <c r="BJ75" i="18"/>
  <c r="BJ54" i="18"/>
  <c r="H66" i="18" s="1"/>
  <c r="I5" i="20" s="1"/>
  <c r="H88" i="18" l="1"/>
  <c r="BJ96" i="18"/>
  <c r="H102" i="18" s="1"/>
  <c r="H103" i="18" s="1"/>
  <c r="BK75" i="18"/>
  <c r="BK54" i="18"/>
  <c r="H89" i="18" l="1"/>
  <c r="I6" i="20"/>
  <c r="I8" i="20" s="1"/>
  <c r="I9" i="20" s="1"/>
  <c r="BK96" i="18"/>
  <c r="BL75" i="18"/>
  <c r="BL54" i="18"/>
  <c r="BL96" i="18" l="1"/>
  <c r="BM75" i="18"/>
  <c r="BM54" i="18"/>
  <c r="BM96" i="18" l="1"/>
  <c r="BN75" i="18"/>
  <c r="BN54" i="18"/>
  <c r="BN96" i="18" l="1"/>
  <c r="BO75" i="18"/>
  <c r="BO54" i="18"/>
  <c r="BP54" i="18"/>
  <c r="BO96" i="18" l="1"/>
  <c r="BP75" i="18"/>
  <c r="BP96" i="18" s="1"/>
  <c r="BQ54" i="18"/>
  <c r="BQ75" i="18" l="1"/>
  <c r="BQ96" i="18" s="1"/>
  <c r="BR54" i="18"/>
  <c r="BR75" i="18" l="1"/>
  <c r="BR96" i="18" s="1"/>
  <c r="BS54" i="18"/>
  <c r="BS75" i="18" l="1"/>
  <c r="BS96" i="18" s="1"/>
  <c r="BT54" i="18"/>
  <c r="BT75" i="18" l="1"/>
  <c r="BT96" i="18" s="1"/>
  <c r="BU54" i="18"/>
  <c r="BU75" i="18" l="1"/>
  <c r="BU96" i="18" s="1"/>
  <c r="BV54" i="18"/>
  <c r="I66" i="18" s="1"/>
  <c r="J5" i="20" s="1"/>
  <c r="BV75" i="18" l="1"/>
  <c r="BW54" i="18"/>
  <c r="I88" i="18" l="1"/>
  <c r="BV96" i="18"/>
  <c r="I102" i="18" s="1"/>
  <c r="I103" i="18" s="1"/>
  <c r="BW75" i="18"/>
  <c r="BW96" i="18" s="1"/>
  <c r="BX54" i="18"/>
  <c r="I89" i="18" l="1"/>
  <c r="J6" i="20"/>
  <c r="J8" i="20" s="1"/>
  <c r="J9" i="20" s="1"/>
  <c r="BX75" i="18"/>
  <c r="BX96" i="18" s="1"/>
  <c r="BY54" i="18"/>
  <c r="BY75" i="18" l="1"/>
  <c r="BY96" i="18" s="1"/>
  <c r="BZ54" i="18"/>
  <c r="BZ75" i="18" l="1"/>
  <c r="BZ96" i="18" s="1"/>
  <c r="CA54" i="18"/>
  <c r="CA75" i="18" l="1"/>
  <c r="CA96" i="18" s="1"/>
  <c r="CB54" i="18"/>
  <c r="CB75" i="18" l="1"/>
  <c r="CB96" i="18" s="1"/>
  <c r="CC54" i="18"/>
  <c r="CC75" i="18" l="1"/>
  <c r="CC96" i="18" s="1"/>
  <c r="CD54" i="18"/>
  <c r="CD75" i="18" l="1"/>
  <c r="CD96" i="18" s="1"/>
  <c r="CE54" i="18"/>
  <c r="CE75" i="18" l="1"/>
  <c r="CE96" i="18" s="1"/>
  <c r="CF54" i="18"/>
  <c r="CF75" i="18" l="1"/>
  <c r="CF96" i="18" s="1"/>
  <c r="CG54" i="18"/>
  <c r="CG75" i="18" l="1"/>
  <c r="CG96" i="18" s="1"/>
  <c r="CH54" i="18"/>
  <c r="J66" i="18" s="1"/>
  <c r="K5" i="20" s="1"/>
  <c r="CH75" i="18" l="1"/>
  <c r="CI54" i="18"/>
  <c r="J88" i="18" l="1"/>
  <c r="CH96" i="18"/>
  <c r="J102" i="18" s="1"/>
  <c r="J103" i="18" s="1"/>
  <c r="CI75" i="18"/>
  <c r="CI96" i="18" s="1"/>
  <c r="CJ54" i="18"/>
  <c r="J89" i="18" l="1"/>
  <c r="K6" i="20"/>
  <c r="K8" i="20" s="1"/>
  <c r="K9" i="20" s="1"/>
  <c r="CJ75" i="18"/>
  <c r="CJ96" i="18" s="1"/>
  <c r="CK54" i="18"/>
  <c r="CK75" i="18" l="1"/>
  <c r="CK96" i="18" s="1"/>
  <c r="CL54" i="18"/>
  <c r="D67" i="18"/>
  <c r="E67" i="18" s="1"/>
  <c r="F67" i="18" s="1"/>
  <c r="G67" i="18" s="1"/>
  <c r="H67" i="18" s="1"/>
  <c r="I67" i="18" s="1"/>
  <c r="J67" i="18" s="1"/>
  <c r="CL75" i="18" l="1"/>
  <c r="CL96" i="18" s="1"/>
  <c r="CM54" i="18"/>
  <c r="CM75" i="18" l="1"/>
  <c r="CM96" i="18" s="1"/>
  <c r="CN54" i="18"/>
  <c r="CN75" i="18" l="1"/>
  <c r="CN96" i="18" s="1"/>
  <c r="CO54" i="18"/>
  <c r="CO75" i="18" l="1"/>
  <c r="CO96" i="18" s="1"/>
  <c r="CP54" i="18"/>
  <c r="CP75" i="18" l="1"/>
  <c r="CP96" i="18" s="1"/>
  <c r="CQ54" i="18"/>
  <c r="CQ75" i="18" l="1"/>
  <c r="CQ96" i="18" s="1"/>
  <c r="CR54" i="18"/>
  <c r="CR75" i="18" l="1"/>
  <c r="CR96" i="18" s="1"/>
  <c r="CS54" i="18"/>
  <c r="CS75" i="18" l="1"/>
  <c r="CS96" i="18" s="1"/>
  <c r="CT54" i="18"/>
  <c r="K66" i="18" s="1"/>
  <c r="K67" i="18" l="1"/>
  <c r="L5" i="20"/>
  <c r="CT75" i="18"/>
  <c r="CU54" i="18"/>
  <c r="K88" i="18" l="1"/>
  <c r="CT96" i="18"/>
  <c r="K102" i="18" s="1"/>
  <c r="K103" i="18" s="1"/>
  <c r="CU75" i="18"/>
  <c r="CU96" i="18" s="1"/>
  <c r="CV54" i="18"/>
  <c r="K89" i="18" l="1"/>
  <c r="L6" i="20"/>
  <c r="L8" i="20" s="1"/>
  <c r="L9" i="20" s="1"/>
  <c r="CV75" i="18"/>
  <c r="CV96" i="18" s="1"/>
  <c r="CW54" i="18"/>
  <c r="CW75" i="18" l="1"/>
  <c r="CW96" i="18" s="1"/>
  <c r="CX54" i="18"/>
  <c r="CX75" i="18" l="1"/>
  <c r="CX96" i="18" s="1"/>
  <c r="CY54" i="18"/>
  <c r="CY75" i="18" l="1"/>
  <c r="CY96" i="18" s="1"/>
  <c r="CZ54" i="18"/>
  <c r="CZ75" i="18" l="1"/>
  <c r="CZ96" i="18" s="1"/>
  <c r="DA54" i="18"/>
  <c r="DA75" i="18" l="1"/>
  <c r="DA96" i="18" s="1"/>
  <c r="DB54" i="18"/>
  <c r="DB75" i="18" l="1"/>
  <c r="DB96" i="18" s="1"/>
  <c r="DC54" i="18"/>
  <c r="DC75" i="18" l="1"/>
  <c r="DC96" i="18" s="1"/>
  <c r="DD54" i="18"/>
  <c r="DD75" i="18" l="1"/>
  <c r="DD96" i="18" s="1"/>
  <c r="DE54" i="18"/>
  <c r="DE75" i="18" l="1"/>
  <c r="DE96" i="18" s="1"/>
  <c r="DF54" i="18"/>
  <c r="L66" i="18" s="1"/>
  <c r="L67" i="18" l="1"/>
  <c r="M5" i="20"/>
  <c r="DF75" i="18"/>
  <c r="DG54" i="18"/>
  <c r="L88" i="18" l="1"/>
  <c r="DF96" i="18"/>
  <c r="L102" i="18" s="1"/>
  <c r="L103" i="18" s="1"/>
  <c r="DG75" i="18"/>
  <c r="DG96" i="18" s="1"/>
  <c r="DH54" i="18"/>
  <c r="L89" i="18" l="1"/>
  <c r="M6" i="20"/>
  <c r="M8" i="20" s="1"/>
  <c r="M9" i="20" s="1"/>
  <c r="DH75" i="18"/>
  <c r="DH96" i="18" s="1"/>
  <c r="DI54" i="18"/>
  <c r="DI75" i="18" l="1"/>
  <c r="DI96" i="18" s="1"/>
  <c r="DJ54" i="18"/>
  <c r="DJ75" i="18" l="1"/>
  <c r="DJ96" i="18" s="1"/>
  <c r="DK54" i="18"/>
  <c r="DK75" i="18" l="1"/>
  <c r="DK96" i="18" s="1"/>
  <c r="DL54" i="18"/>
  <c r="DL75" i="18" l="1"/>
  <c r="DL96" i="18" s="1"/>
  <c r="DM54" i="18"/>
  <c r="DM75" i="18" l="1"/>
  <c r="DM96" i="18" s="1"/>
  <c r="DN54" i="18"/>
  <c r="DN75" i="18" l="1"/>
  <c r="DN96" i="18" s="1"/>
  <c r="DO54" i="18"/>
  <c r="DO75" i="18" l="1"/>
  <c r="DO96" i="18" s="1"/>
  <c r="DP54" i="18"/>
  <c r="DP75" i="18" l="1"/>
  <c r="DP96" i="18" s="1"/>
  <c r="DQ54" i="18"/>
  <c r="DQ75" i="18" l="1"/>
  <c r="DQ96" i="18" s="1"/>
  <c r="DR75" i="18"/>
  <c r="DR54" i="18"/>
  <c r="M66" i="18" s="1"/>
  <c r="M67" i="18" l="1"/>
  <c r="N5" i="20"/>
  <c r="DR96" i="18"/>
  <c r="M102" i="18" s="1"/>
  <c r="M103" i="18" s="1"/>
  <c r="M88" i="18"/>
  <c r="M89" i="18" l="1"/>
  <c r="N6" i="20"/>
  <c r="N8" i="20" s="1"/>
  <c r="N9" i="20" s="1"/>
</calcChain>
</file>

<file path=xl/sharedStrings.xml><?xml version="1.0" encoding="utf-8"?>
<sst xmlns="http://schemas.openxmlformats.org/spreadsheetml/2006/main" count="309" uniqueCount="140">
  <si>
    <t>Year</t>
  </si>
  <si>
    <t>Cumulative credits</t>
  </si>
  <si>
    <t>Parameter</t>
  </si>
  <si>
    <t>Description</t>
  </si>
  <si>
    <t>Total volume of water supplied for drinking, food preparation, washing, laundry or toilet purposes</t>
  </si>
  <si>
    <t>Number of persons</t>
  </si>
  <si>
    <t>Hygienic percentage</t>
  </si>
  <si>
    <t>Hygienic percentage in the baseline</t>
  </si>
  <si>
    <t>Clean drinking water</t>
  </si>
  <si>
    <t>Water used in food preparation and clean-up</t>
  </si>
  <si>
    <t>Personal bathing water</t>
  </si>
  <si>
    <t>Laundry water</t>
  </si>
  <si>
    <t>Toilet water</t>
  </si>
  <si>
    <t>Fraction of food preparation or cleanup water sources providing water which qualifies as Clean in an appropriate time period t within the year y, limited to operating sources that are being used or partially used.</t>
  </si>
  <si>
    <t>Litres of water provided for food preparation and cleanup per person per day in an appropriate time period t in year y, which are subject to quality test, usage and capacity assessment (see Section 5.4).</t>
  </si>
  <si>
    <t>Fraction of daily food water from project source when operational in year y, assessed over a time period t.</t>
  </si>
  <si>
    <t>Litres of water provided for washing / bathing per person per day in an appropriate time period t in year y, which are subject to quality test, usage and capacity assessment (see Section 5.4).</t>
  </si>
  <si>
    <t>Fraction of daily washing / bathing water from project source when operational in year y, assessed over a time period t.</t>
  </si>
  <si>
    <t>Fraction of laundry water sources providing water which qualifies as Clean in an appropriate time period t within the year y, limited to operating sources that are being used or partially used.</t>
  </si>
  <si>
    <t>Litres of water provided for laundry per person per day in an appropriate time period t in year y, which are subject to quality test, usage and capacity assessment (see Section 5.4).</t>
  </si>
  <si>
    <t>Fraction of daily laundry water from project source when operational in year y, assessed over a time period t.</t>
  </si>
  <si>
    <t>Fraction of toilet flushing water sources providing water which qualifies as Clean in an appropriate time period t within the year y, limited to operating sources that are being used or partially used.</t>
  </si>
  <si>
    <t>Litres of water provided for toilet flushing per person per day in an appropriate time period t in year y, which are subject to quality test, usage and capacity assessment (see Section 5.4).</t>
  </si>
  <si>
    <t>Fraction of daily toilet flushing water from project source when operational in year y, assessed over a time period t.</t>
  </si>
  <si>
    <t>Is the project domestic or institutional?</t>
  </si>
  <si>
    <t>Calculated</t>
  </si>
  <si>
    <t>Value</t>
  </si>
  <si>
    <t>Average operational days in time period t</t>
  </si>
  <si>
    <r>
      <t>H</t>
    </r>
    <r>
      <rPr>
        <vertAlign val="subscript"/>
        <sz val="11"/>
        <color theme="1"/>
        <rFont val="Calibri"/>
        <family val="2"/>
        <scheme val="minor"/>
      </rPr>
      <t>b</t>
    </r>
  </si>
  <si>
    <t>Fraction of drinking water sources providing water which qualifies as Clean  in an appropriate time period t within the year y, limited to operating sources that are being used or partially used</t>
  </si>
  <si>
    <t>Fraction of daily drinking water from project source when operational in year y, assessed over a time period t.</t>
  </si>
  <si>
    <t>Formulas</t>
  </si>
  <si>
    <t>Phase 1</t>
  </si>
  <si>
    <t>Phase 2</t>
  </si>
  <si>
    <t>Notes</t>
  </si>
  <si>
    <t>Assumed to be the same as drinking water</t>
  </si>
  <si>
    <t>Fraction of washing / bathing water sources providing water which qualifies as Clean  in an appropriate time period t within the year y, limited to operating sources that are being used or partially used.</t>
  </si>
  <si>
    <t>Assumed to be the same as washing water</t>
  </si>
  <si>
    <t>If institutional will the project mainly be working on Full-time, Boarding School or Part-time premises?</t>
  </si>
  <si>
    <t>Domestic</t>
  </si>
  <si>
    <t>Yes</t>
  </si>
  <si>
    <t>No</t>
  </si>
  <si>
    <t>Will the project provide drinking water?</t>
  </si>
  <si>
    <t>Will the project provide laundry water?</t>
  </si>
  <si>
    <t>Will the project provide washing water?</t>
  </si>
  <si>
    <t>Will the project provide food preparation water?</t>
  </si>
  <si>
    <t>Questions</t>
  </si>
  <si>
    <t>Answers</t>
  </si>
  <si>
    <t>Phase 1: Assumed to be the same as drinking water</t>
  </si>
  <si>
    <t>Phase 2: Assumed to be the same as drinking water</t>
  </si>
  <si>
    <t>Time period t (month)</t>
  </si>
  <si>
    <t>Year y</t>
  </si>
  <si>
    <t>Phase</t>
  </si>
  <si>
    <t>Calculations Table</t>
  </si>
  <si>
    <t>If Boarding School will toilets be pour flush or flushing?</t>
  </si>
  <si>
    <t>Litres of water provided for drinking per person per day in an appropriate time period t in year y, which are subject to quality test, usage and capacity assessment</t>
  </si>
  <si>
    <t>Will the project provide toilet water? (YES allowed only if institutional with concentated population)</t>
  </si>
  <si>
    <t>Projections in below table</t>
  </si>
  <si>
    <t>Formula 4</t>
  </si>
  <si>
    <t>Formula 5</t>
  </si>
  <si>
    <t>Formula 6</t>
  </si>
  <si>
    <t>Formula 7</t>
  </si>
  <si>
    <t>Formula 8</t>
  </si>
  <si>
    <t>Formulas 2 and 3</t>
  </si>
  <si>
    <t>U (assume the same for all types of usage)</t>
  </si>
  <si>
    <t>See Table below for estimations</t>
  </si>
  <si>
    <t>Overall WBCs</t>
  </si>
  <si>
    <t>Q (assume the same for all usage types)</t>
  </si>
  <si>
    <t>Overall WBCs from Component 1</t>
  </si>
  <si>
    <t>Q (drinking and food prparatrion)</t>
  </si>
  <si>
    <t>Q (washing laundry and toilets)</t>
  </si>
  <si>
    <t>Summary</t>
  </si>
  <si>
    <t>Full-time</t>
  </si>
  <si>
    <t>Pour Flush</t>
  </si>
  <si>
    <t>Institutional</t>
  </si>
  <si>
    <t>Boarding School</t>
  </si>
  <si>
    <t>Flushing</t>
  </si>
  <si>
    <t>Half-time</t>
  </si>
  <si>
    <t xml:space="preserve">WBCy = ΣWASHt,x,c,y </t>
  </si>
  <si>
    <t>Phase 1 WASHt,x,c,y  = Pt,x,c,y * ODt,x,c,y * (1+ Ht,x,c,y - Hb) * ((D t,x,c,y + F t,x,c,y +  W t,x,c,y + L t,x,c,y + T t,x,c,y)  / 1000)</t>
  </si>
  <si>
    <t>Phase 2 WASHt,x,c,y  = Pt,x,c,y * ODt,x,c,y * Ht,x,c,y * ((D t,x,c,y + F t,x,c,y +  W t,x,c,y + L t,x,c,y + T t,x,c,y)  / 1000)</t>
  </si>
  <si>
    <t>Dt,x,c,y = QDt,x,c,y * WDt,x,c,y * UDt,x,c,y</t>
  </si>
  <si>
    <t>Ft,x,c,y = QFt,x,c,y * WFt,x,c,y * UFt,x,c,y</t>
  </si>
  <si>
    <t>Wt,x,c,y = QWt,x,c,y * WWt,x,c,y * UWt,x,c,y</t>
  </si>
  <si>
    <t>Lt,x,c,y = QLt,x,c,y * WLt,x,c,y * ULt,x,c,y</t>
  </si>
  <si>
    <t>Tt,x,c,y = QTt,x,c,y * WTt,x,c,y * UTt,x,c,y</t>
  </si>
  <si>
    <t>WASHt,x,c,y</t>
  </si>
  <si>
    <t>Pt,x,c,y</t>
  </si>
  <si>
    <t xml:space="preserve">ODt,x,c,y </t>
  </si>
  <si>
    <t>Ht,x,c,y</t>
  </si>
  <si>
    <t xml:space="preserve">Dt,x,c,y </t>
  </si>
  <si>
    <t>Ft,x,c,y</t>
  </si>
  <si>
    <t xml:space="preserve">Wt,x,c,y </t>
  </si>
  <si>
    <t xml:space="preserve">Lt,x,c,y </t>
  </si>
  <si>
    <t xml:space="preserve">Tt,x,c,y </t>
  </si>
  <si>
    <t>QDt,x,c,y</t>
  </si>
  <si>
    <t>WDt,x,c,y</t>
  </si>
  <si>
    <t>UDt,x,c,y</t>
  </si>
  <si>
    <t>QFt,x,c,y</t>
  </si>
  <si>
    <t>WFt,x,c,y</t>
  </si>
  <si>
    <t>UFt,x,c,y</t>
  </si>
  <si>
    <t>QWt,x,c,y</t>
  </si>
  <si>
    <t>WWt,x,c,y</t>
  </si>
  <si>
    <t>UWt,x,c,y</t>
  </si>
  <si>
    <t>QLt,x,c,y</t>
  </si>
  <si>
    <t>WLt,x,c,y</t>
  </si>
  <si>
    <t>ULt,x,c,y</t>
  </si>
  <si>
    <t>QTt,x,c,y</t>
  </si>
  <si>
    <t>WTt,x,c,y</t>
  </si>
  <si>
    <t>UTt,x,c,y</t>
  </si>
  <si>
    <t xml:space="preserve">Wx,c,y </t>
  </si>
  <si>
    <r>
      <t>WASH</t>
    </r>
    <r>
      <rPr>
        <vertAlign val="subscript"/>
        <sz val="10"/>
        <color theme="1"/>
        <rFont val="Calibri"/>
        <family val="2"/>
        <scheme val="minor"/>
      </rPr>
      <t>t,x,c,y</t>
    </r>
  </si>
  <si>
    <r>
      <t>WASH</t>
    </r>
    <r>
      <rPr>
        <vertAlign val="subscript"/>
        <sz val="11"/>
        <color theme="1"/>
        <rFont val="Calibri"/>
        <family val="2"/>
        <scheme val="minor"/>
      </rPr>
      <t xml:space="preserve">t,x,c,y </t>
    </r>
    <r>
      <rPr>
        <sz val="11"/>
        <color theme="1"/>
        <rFont val="Calibri"/>
        <family val="2"/>
        <scheme val="minor"/>
      </rPr>
      <t>for component 1 (formula 1)</t>
    </r>
  </si>
  <si>
    <t xml:space="preserve">Component </t>
  </si>
  <si>
    <t xml:space="preserve">Technology </t>
  </si>
  <si>
    <t>Chlorine</t>
  </si>
  <si>
    <t>Hand pumps</t>
  </si>
  <si>
    <t>Cumulative WBCs</t>
  </si>
  <si>
    <t>PoA Year</t>
  </si>
  <si>
    <t>a</t>
  </si>
  <si>
    <t>b</t>
  </si>
  <si>
    <t>Example WASH PoA - Forward projections of WBCs</t>
  </si>
  <si>
    <t>Component Year y</t>
  </si>
  <si>
    <t>Summary Technology a</t>
  </si>
  <si>
    <t>Summary Technology b</t>
  </si>
  <si>
    <t>Summary Technology a + Technology b</t>
  </si>
  <si>
    <t>The values chosen here are for example only. Actual monitored values for each time period t should be entered in order to track actual WASH WBCs.</t>
  </si>
  <si>
    <t>WASH PoA - Forward Projection of WBCs - Single Project Component Example</t>
  </si>
  <si>
    <t xml:space="preserve">Component 2 Technology a handpumps </t>
  </si>
  <si>
    <t>Technology b Handpumps</t>
  </si>
  <si>
    <t>Technology a Chlorine</t>
  </si>
  <si>
    <t xml:space="preserve">A WASH PoA is devised consisting initially of a chlorination campaign in 10 communities. These communities belong to the first Component Project (CP). During the course of the first year it becomes clear that the adoption rate for chlorine is very low in in four communities and investigations are made of alternative options for clean water sources. An investment is made in groundwater pumping, and tests show that the ground water quality is acceptable. At the start of the second year hand-pumps are commissioned in four of the original 10 communities. The CP now comprises two technologies, 6 communities using chlorination and 4 communities using hand-pumps. The option of chlorinating hand-pumped water is also a possibility, should tests show an inadequate quality of hand-pumped water. Monitoring of the parameters listed below is undertaken separately for the two technologies and each monitoring procedure must separately achieve the required confidence/precision level. If hand-pump water is chlorinated, the technology monitored is the combined chlorination/hand-pump supply and purification system.  </t>
  </si>
  <si>
    <t xml:space="preserve">The PoA now compromises two components, one of which has two technologies/measures. In any one year, the total number of WBCs generated is calculated as the sum of the WBCs generated by each component and each technology/measure as expressed here: </t>
  </si>
  <si>
    <t xml:space="preserve">WBCy  =  WBCcomponent1, technology(a),y + WBCcomponent1, technology(b),y + WBCcomponent2, technology(a),y
</t>
  </si>
  <si>
    <t>Example:</t>
  </si>
  <si>
    <t xml:space="preserve">Component 1 Technology a chlorine  &amp; Technology b handpumps </t>
  </si>
  <si>
    <t>In the third year the PoA expands to a new geographic area. The PoA developer decides to include 30 communities in this new area as a second Component Project in the PoA, and decides to install hand-pumps in all the communities.</t>
  </si>
  <si>
    <t>Handpumps are installed in a group of communities over the course of the first several months. If on average there are 250 people in each community, and 30 communities are included in the project over the first 2 months, then the number of beneficiaries from the 3rd month onwards is 7,500. The project technology is not necessarily used for all water consumption, and therefore the monitored parameters here reflect usage rates.</t>
  </si>
  <si>
    <t>In the first year, chlorination is arranged in a group of communities, but in the second year, some of these communities have hand-pumps installed. If on average there are 250 people in each community, and 10 communities are included in the project, then in the  there are 2,500 beneficiaries.The project technology is not necessarily used for all water consumption, and therefore the monitored parameters here reflect usage rates.</t>
  </si>
  <si>
    <t>This example is an annex to the Water Access and WASH methodology developed by Whave Solutions Ltd. The methodology was developed by Whave with inputs from the Gold Standard. Inquiries with regard to application and revisions are welcome. Please contact info@whave.org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</si>
</sst>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1"/>
      <color rgb="FF0070C0"/>
      <name val="Calibri"/>
      <family val="2"/>
      <scheme val="minor"/>
    </font>
    <font>
      <b/>
      <sz val="11"/>
      <color rgb="FF0070C0"/>
      <name val="Calibri"/>
      <family val="2"/>
      <scheme val="minor"/>
    </font>
    <font>
      <sz val="11"/>
      <name val="Calibri"/>
      <family val="2"/>
      <scheme val="minor"/>
    </font>
    <font>
      <vertAlign val="subscript"/>
      <sz val="11"/>
      <color theme="1"/>
      <name val="Calibri"/>
      <family val="2"/>
      <scheme val="minor"/>
    </font>
    <font>
      <b/>
      <sz val="16"/>
      <color theme="1"/>
      <name val="Calibri"/>
      <family val="2"/>
      <scheme val="minor"/>
    </font>
    <font>
      <vertAlign val="subscript"/>
      <sz val="10"/>
      <color theme="1"/>
      <name val="Calibri"/>
      <family val="2"/>
      <scheme val="minor"/>
    </font>
    <font>
      <b/>
      <sz val="24"/>
      <color theme="1"/>
      <name val="Calibri"/>
      <family val="2"/>
      <scheme val="minor"/>
    </font>
    <font>
      <b/>
      <sz val="26"/>
      <color theme="1"/>
      <name val="Calibri"/>
      <family val="2"/>
      <scheme val="minor"/>
    </font>
    <font>
      <b/>
      <sz val="14"/>
      <color theme="1"/>
      <name val="Calibri"/>
      <family val="2"/>
      <scheme val="minor"/>
    </font>
    <font>
      <sz val="11"/>
      <color rgb="FF000000"/>
      <name val="Calibri"/>
      <family val="2"/>
      <scheme val="minor"/>
    </font>
    <font>
      <b/>
      <sz val="18"/>
      <color theme="1"/>
      <name val="Calibri"/>
      <family val="2"/>
      <scheme val="minor"/>
    </font>
    <font>
      <i/>
      <sz val="12"/>
      <color theme="1"/>
      <name val="Calibri"/>
      <family val="2"/>
      <scheme val="minor"/>
    </font>
  </fonts>
  <fills count="11">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rgb="FF00B050"/>
        <bgColor indexed="64"/>
      </patternFill>
    </fill>
    <fill>
      <patternFill patternType="solid">
        <fgColor rgb="FF7030A0"/>
        <bgColor indexed="64"/>
      </patternFill>
    </fill>
  </fills>
  <borders count="17">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16">
    <xf numFmtId="0" fontId="0" fillId="0" borderId="0" xfId="0"/>
    <xf numFmtId="0" fontId="6" fillId="0" borderId="0" xfId="0" applyFont="1" applyAlignment="1">
      <alignment horizontal="center"/>
    </xf>
    <xf numFmtId="0" fontId="0" fillId="0" borderId="0" xfId="0" applyBorder="1"/>
    <xf numFmtId="0" fontId="0" fillId="0" borderId="0" xfId="0" applyFont="1" applyBorder="1" applyAlignment="1">
      <alignment horizontal="center"/>
    </xf>
    <xf numFmtId="9" fontId="4" fillId="0" borderId="0" xfId="1" applyFont="1" applyBorder="1" applyAlignment="1">
      <alignment horizontal="center"/>
    </xf>
    <xf numFmtId="9" fontId="4" fillId="0" borderId="0" xfId="0" applyNumberFormat="1" applyFont="1" applyBorder="1" applyAlignment="1">
      <alignment horizontal="center"/>
    </xf>
    <xf numFmtId="0" fontId="8" fillId="0" borderId="0" xfId="0" applyFont="1"/>
    <xf numFmtId="0" fontId="0" fillId="0" borderId="1" xfId="0" applyFont="1" applyBorder="1"/>
    <xf numFmtId="164" fontId="0" fillId="0" borderId="0" xfId="2" applyNumberFormat="1" applyFont="1"/>
    <xf numFmtId="0" fontId="0" fillId="0" borderId="0" xfId="0" applyFont="1" applyBorder="1" applyAlignment="1">
      <alignment horizontal="left"/>
    </xf>
    <xf numFmtId="9" fontId="4" fillId="0" borderId="0" xfId="0" applyNumberFormat="1" applyFont="1" applyFill="1" applyBorder="1" applyAlignment="1">
      <alignment horizontal="center"/>
    </xf>
    <xf numFmtId="0" fontId="2" fillId="0" borderId="4" xfId="0" applyFont="1" applyBorder="1" applyAlignment="1">
      <alignment horizontal="center"/>
    </xf>
    <xf numFmtId="0" fontId="0" fillId="0" borderId="1" xfId="0" applyBorder="1"/>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0" fillId="0" borderId="2" xfId="0" applyBorder="1"/>
    <xf numFmtId="164" fontId="0" fillId="0" borderId="4" xfId="2" applyNumberFormat="1" applyFont="1" applyBorder="1"/>
    <xf numFmtId="3" fontId="0" fillId="0" borderId="4" xfId="2" applyNumberFormat="1" applyFont="1" applyBorder="1" applyAlignment="1">
      <alignment horizontal="center"/>
    </xf>
    <xf numFmtId="3" fontId="0" fillId="0" borderId="5" xfId="2" applyNumberFormat="1" applyFont="1" applyBorder="1" applyAlignment="1">
      <alignment horizontal="center"/>
    </xf>
    <xf numFmtId="3" fontId="0" fillId="0" borderId="6" xfId="2" applyNumberFormat="1" applyFont="1" applyBorder="1" applyAlignment="1">
      <alignment horizontal="center"/>
    </xf>
    <xf numFmtId="3" fontId="6" fillId="0" borderId="9" xfId="0" applyNumberFormat="1" applyFont="1" applyBorder="1" applyAlignment="1">
      <alignment horizontal="center"/>
    </xf>
    <xf numFmtId="3" fontId="6" fillId="0" borderId="10" xfId="0" applyNumberFormat="1" applyFont="1" applyBorder="1" applyAlignment="1">
      <alignment horizontal="center"/>
    </xf>
    <xf numFmtId="3" fontId="6" fillId="0" borderId="11" xfId="0" applyNumberFormat="1" applyFont="1" applyBorder="1" applyAlignment="1">
      <alignment horizontal="center"/>
    </xf>
    <xf numFmtId="0" fontId="6" fillId="0" borderId="12" xfId="0" applyFont="1" applyBorder="1" applyAlignment="1">
      <alignment horizontal="center"/>
    </xf>
    <xf numFmtId="1" fontId="0" fillId="7" borderId="11" xfId="0" applyNumberFormat="1" applyFont="1" applyFill="1" applyBorder="1" applyAlignment="1">
      <alignment horizontal="center"/>
    </xf>
    <xf numFmtId="1" fontId="0" fillId="7" borderId="9" xfId="0" applyNumberFormat="1" applyFont="1" applyFill="1" applyBorder="1" applyAlignment="1">
      <alignment horizontal="center"/>
    </xf>
    <xf numFmtId="1" fontId="0" fillId="7" borderId="10" xfId="0" applyNumberFormat="1" applyFont="1" applyFill="1" applyBorder="1" applyAlignment="1">
      <alignment horizontal="center"/>
    </xf>
    <xf numFmtId="1" fontId="0" fillId="4" borderId="11" xfId="0" applyNumberFormat="1" applyFont="1" applyFill="1" applyBorder="1" applyAlignment="1">
      <alignment horizontal="center"/>
    </xf>
    <xf numFmtId="1" fontId="0" fillId="4" borderId="9" xfId="0" applyNumberFormat="1" applyFont="1" applyFill="1" applyBorder="1" applyAlignment="1">
      <alignment horizontal="center"/>
    </xf>
    <xf numFmtId="1" fontId="0" fillId="4" borderId="10" xfId="0" applyNumberFormat="1" applyFont="1" applyFill="1" applyBorder="1" applyAlignment="1">
      <alignment horizontal="center"/>
    </xf>
    <xf numFmtId="1" fontId="0" fillId="2" borderId="4" xfId="0" applyNumberFormat="1" applyFont="1" applyFill="1" applyBorder="1" applyAlignment="1">
      <alignment horizontal="center"/>
    </xf>
    <xf numFmtId="1" fontId="0" fillId="2" borderId="5" xfId="0" applyNumberFormat="1" applyFont="1" applyFill="1" applyBorder="1" applyAlignment="1">
      <alignment horizontal="center"/>
    </xf>
    <xf numFmtId="1" fontId="0" fillId="2" borderId="6" xfId="0" applyNumberFormat="1" applyFont="1" applyFill="1" applyBorder="1" applyAlignment="1">
      <alignment horizontal="center"/>
    </xf>
    <xf numFmtId="1" fontId="0" fillId="3" borderId="4" xfId="0" applyNumberFormat="1" applyFont="1" applyFill="1" applyBorder="1" applyAlignment="1">
      <alignment horizontal="center"/>
    </xf>
    <xf numFmtId="1" fontId="0" fillId="3" borderId="5" xfId="0" applyNumberFormat="1" applyFont="1" applyFill="1" applyBorder="1" applyAlignment="1">
      <alignment horizontal="center"/>
    </xf>
    <xf numFmtId="1" fontId="0" fillId="3" borderId="6" xfId="0" applyNumberFormat="1" applyFont="1" applyFill="1" applyBorder="1" applyAlignment="1">
      <alignment horizontal="center"/>
    </xf>
    <xf numFmtId="1" fontId="0" fillId="4" borderId="4" xfId="0" applyNumberFormat="1" applyFont="1" applyFill="1" applyBorder="1" applyAlignment="1">
      <alignment horizontal="center"/>
    </xf>
    <xf numFmtId="1" fontId="0" fillId="4" borderId="5" xfId="0" applyNumberFormat="1" applyFont="1" applyFill="1" applyBorder="1" applyAlignment="1">
      <alignment horizontal="center"/>
    </xf>
    <xf numFmtId="1" fontId="0" fillId="4" borderId="6" xfId="0" applyNumberFormat="1" applyFont="1" applyFill="1" applyBorder="1" applyAlignment="1">
      <alignment horizontal="center"/>
    </xf>
    <xf numFmtId="1" fontId="0" fillId="6" borderId="4" xfId="0" applyNumberFormat="1" applyFont="1" applyFill="1" applyBorder="1" applyAlignment="1">
      <alignment horizontal="center"/>
    </xf>
    <xf numFmtId="1" fontId="0" fillId="6" borderId="5" xfId="0" applyNumberFormat="1" applyFont="1" applyFill="1" applyBorder="1" applyAlignment="1">
      <alignment horizontal="center"/>
    </xf>
    <xf numFmtId="1" fontId="0" fillId="8" borderId="11" xfId="0" applyNumberFormat="1" applyFont="1" applyFill="1" applyBorder="1" applyAlignment="1">
      <alignment horizontal="center"/>
    </xf>
    <xf numFmtId="1" fontId="0" fillId="8" borderId="9" xfId="0" applyNumberFormat="1" applyFont="1" applyFill="1" applyBorder="1" applyAlignment="1">
      <alignment horizontal="center"/>
    </xf>
    <xf numFmtId="0" fontId="0" fillId="0" borderId="0" xfId="0" applyAlignment="1">
      <alignment wrapText="1"/>
    </xf>
    <xf numFmtId="0" fontId="0" fillId="0" borderId="0" xfId="0" applyFont="1" applyAlignment="1">
      <alignment wrapText="1"/>
    </xf>
    <xf numFmtId="0" fontId="2" fillId="0" borderId="5" xfId="0" applyFont="1" applyBorder="1" applyAlignment="1">
      <alignment horizontal="center" wrapText="1"/>
    </xf>
    <xf numFmtId="9" fontId="0" fillId="0" borderId="5" xfId="0" applyNumberFormat="1" applyBorder="1" applyAlignment="1">
      <alignment horizontal="center"/>
    </xf>
    <xf numFmtId="0" fontId="0" fillId="0" borderId="0" xfId="0" applyBorder="1" applyAlignment="1">
      <alignment horizontal="center" wrapText="1"/>
    </xf>
    <xf numFmtId="0" fontId="0" fillId="0" borderId="0" xfId="0" applyBorder="1" applyAlignment="1">
      <alignment horizontal="center"/>
    </xf>
    <xf numFmtId="0" fontId="0" fillId="0" borderId="2" xfId="0" applyBorder="1" applyAlignment="1">
      <alignment horizontal="center"/>
    </xf>
    <xf numFmtId="0" fontId="0" fillId="0" borderId="3" xfId="0" applyBorder="1" applyAlignment="1">
      <alignment horizontal="center" wrapText="1"/>
    </xf>
    <xf numFmtId="9" fontId="0" fillId="0" borderId="3" xfId="0" applyNumberFormat="1" applyBorder="1" applyAlignment="1">
      <alignment horizontal="center"/>
    </xf>
    <xf numFmtId="0" fontId="0" fillId="0" borderId="4" xfId="0" applyBorder="1" applyAlignment="1">
      <alignment horizontal="center"/>
    </xf>
    <xf numFmtId="0" fontId="0" fillId="0" borderId="5" xfId="0" applyBorder="1" applyAlignment="1">
      <alignment horizontal="center" wrapText="1"/>
    </xf>
    <xf numFmtId="9" fontId="0" fillId="0" borderId="0" xfId="0" applyNumberFormat="1"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0" borderId="7" xfId="0" applyBorder="1" applyAlignment="1">
      <alignment horizontal="center" wrapText="1"/>
    </xf>
    <xf numFmtId="0" fontId="0" fillId="0" borderId="5" xfId="0" applyBorder="1"/>
    <xf numFmtId="0" fontId="0" fillId="0" borderId="3" xfId="0" applyBorder="1"/>
    <xf numFmtId="0" fontId="0" fillId="0" borderId="9" xfId="0" applyBorder="1" applyAlignment="1">
      <alignment wrapText="1"/>
    </xf>
    <xf numFmtId="0" fontId="2" fillId="0" borderId="11"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10" xfId="0" applyFont="1" applyBorder="1" applyAlignment="1">
      <alignment horizontal="center"/>
    </xf>
    <xf numFmtId="9" fontId="5" fillId="5" borderId="0" xfId="0" applyNumberFormat="1" applyFont="1" applyFill="1" applyBorder="1" applyAlignment="1">
      <alignment horizontal="center"/>
    </xf>
    <xf numFmtId="9" fontId="5" fillId="5" borderId="3" xfId="0" applyNumberFormat="1" applyFont="1" applyFill="1" applyBorder="1" applyAlignment="1">
      <alignment horizontal="center"/>
    </xf>
    <xf numFmtId="0" fontId="0" fillId="0" borderId="6" xfId="0"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0" fillId="0" borderId="8" xfId="0" applyBorder="1" applyAlignment="1">
      <alignment horizontal="center" wrapText="1"/>
    </xf>
    <xf numFmtId="1" fontId="5" fillId="5" borderId="5" xfId="0" applyNumberFormat="1" applyFont="1" applyFill="1" applyBorder="1" applyAlignment="1">
      <alignment horizontal="center"/>
    </xf>
    <xf numFmtId="0" fontId="5" fillId="5" borderId="6" xfId="0" applyFont="1" applyFill="1" applyBorder="1" applyAlignment="1">
      <alignment horizontal="center"/>
    </xf>
    <xf numFmtId="0" fontId="5" fillId="5" borderId="7" xfId="0" applyFont="1" applyFill="1" applyBorder="1" applyAlignment="1">
      <alignment horizontal="center"/>
    </xf>
    <xf numFmtId="0" fontId="5" fillId="5" borderId="8" xfId="0" applyFont="1" applyFill="1" applyBorder="1" applyAlignment="1">
      <alignment horizontal="center"/>
    </xf>
    <xf numFmtId="3" fontId="5" fillId="5" borderId="1" xfId="0" applyNumberFormat="1" applyFont="1" applyFill="1" applyBorder="1" applyAlignment="1">
      <alignment horizontal="center"/>
    </xf>
    <xf numFmtId="3" fontId="5" fillId="5" borderId="0" xfId="0" applyNumberFormat="1" applyFont="1" applyFill="1" applyBorder="1" applyAlignment="1">
      <alignment horizontal="center"/>
    </xf>
    <xf numFmtId="3" fontId="5" fillId="5" borderId="7" xfId="0" applyNumberFormat="1" applyFont="1" applyFill="1" applyBorder="1" applyAlignment="1">
      <alignment horizontal="center"/>
    </xf>
    <xf numFmtId="3" fontId="5" fillId="5" borderId="4" xfId="0" applyNumberFormat="1" applyFont="1" applyFill="1" applyBorder="1" applyAlignment="1">
      <alignment horizontal="center"/>
    </xf>
    <xf numFmtId="3" fontId="5" fillId="5" borderId="5" xfId="0" applyNumberFormat="1" applyFont="1" applyFill="1" applyBorder="1" applyAlignment="1">
      <alignment horizontal="center"/>
    </xf>
    <xf numFmtId="3" fontId="5" fillId="5" borderId="6" xfId="0" applyNumberFormat="1" applyFont="1" applyFill="1" applyBorder="1" applyAlignment="1">
      <alignment horizontal="center"/>
    </xf>
    <xf numFmtId="0" fontId="0" fillId="0" borderId="12" xfId="0" applyBorder="1" applyAlignment="1">
      <alignment horizontal="center" wrapText="1"/>
    </xf>
    <xf numFmtId="0" fontId="0" fillId="0" borderId="5" xfId="0" applyFont="1" applyBorder="1" applyAlignment="1">
      <alignment horizontal="center" wrapText="1"/>
    </xf>
    <xf numFmtId="0" fontId="3" fillId="0" borderId="6" xfId="2"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0" fillId="0" borderId="0" xfId="0" applyFont="1"/>
    <xf numFmtId="0" fontId="2" fillId="0" borderId="0" xfId="0" applyFont="1"/>
    <xf numFmtId="0" fontId="11" fillId="0" borderId="0" xfId="0" applyFont="1"/>
    <xf numFmtId="1" fontId="0" fillId="9" borderId="4" xfId="0" applyNumberFormat="1" applyFont="1" applyFill="1" applyBorder="1" applyAlignment="1">
      <alignment horizontal="center"/>
    </xf>
    <xf numFmtId="1" fontId="0" fillId="9" borderId="5" xfId="0" applyNumberFormat="1" applyFont="1" applyFill="1" applyBorder="1" applyAlignment="1">
      <alignment horizontal="center"/>
    </xf>
    <xf numFmtId="1" fontId="0" fillId="9" borderId="6" xfId="0" applyNumberFormat="1" applyFont="1" applyFill="1" applyBorder="1" applyAlignment="1">
      <alignment horizontal="center"/>
    </xf>
    <xf numFmtId="1" fontId="0" fillId="10" borderId="9" xfId="0" applyNumberFormat="1" applyFont="1" applyFill="1" applyBorder="1" applyAlignment="1">
      <alignment horizontal="center"/>
    </xf>
    <xf numFmtId="1" fontId="0" fillId="10" borderId="10" xfId="0" applyNumberFormat="1" applyFont="1" applyFill="1" applyBorder="1" applyAlignment="1">
      <alignment horizontal="center"/>
    </xf>
    <xf numFmtId="0" fontId="0" fillId="0" borderId="0" xfId="0" applyBorder="1" applyAlignment="1">
      <alignment horizontal="left"/>
    </xf>
    <xf numFmtId="0" fontId="0" fillId="0" borderId="5" xfId="0" applyBorder="1" applyAlignment="1">
      <alignment horizontal="left" wrapText="1"/>
    </xf>
    <xf numFmtId="0" fontId="0" fillId="0" borderId="5" xfId="0" applyFont="1" applyBorder="1" applyAlignment="1">
      <alignment horizontal="left"/>
    </xf>
    <xf numFmtId="0" fontId="0" fillId="0" borderId="6" xfId="0" applyFont="1" applyBorder="1" applyAlignment="1">
      <alignment horizontal="left"/>
    </xf>
    <xf numFmtId="0" fontId="0" fillId="0" borderId="7" xfId="0" applyFont="1" applyBorder="1" applyAlignment="1">
      <alignment horizontal="left"/>
    </xf>
    <xf numFmtId="0" fontId="0" fillId="0" borderId="3" xfId="0" applyFont="1" applyBorder="1" applyAlignment="1">
      <alignment horizontal="left"/>
    </xf>
    <xf numFmtId="0" fontId="0" fillId="0" borderId="8" xfId="0" applyFont="1" applyBorder="1" applyAlignment="1">
      <alignment horizontal="left"/>
    </xf>
    <xf numFmtId="0" fontId="3" fillId="0" borderId="12" xfId="2" applyNumberFormat="1" applyFont="1" applyBorder="1" applyAlignment="1">
      <alignment horizontal="center" vertical="center" wrapText="1"/>
    </xf>
    <xf numFmtId="0" fontId="0" fillId="0" borderId="0" xfId="0" applyFont="1"/>
    <xf numFmtId="0" fontId="8" fillId="0" borderId="0" xfId="0" applyFont="1" applyAlignment="1">
      <alignment wrapText="1"/>
    </xf>
    <xf numFmtId="165" fontId="0" fillId="0" borderId="1" xfId="0" applyNumberFormat="1" applyFont="1" applyFill="1" applyBorder="1" applyAlignment="1">
      <alignment horizontal="center"/>
    </xf>
    <xf numFmtId="165" fontId="0" fillId="0" borderId="0" xfId="0" applyNumberFormat="1" applyFont="1" applyFill="1" applyBorder="1" applyAlignment="1">
      <alignment horizontal="center"/>
    </xf>
    <xf numFmtId="165" fontId="0" fillId="0" borderId="7" xfId="0" applyNumberFormat="1" applyFont="1" applyFill="1" applyBorder="1" applyAlignment="1">
      <alignment horizontal="center"/>
    </xf>
    <xf numFmtId="165" fontId="0" fillId="0" borderId="1" xfId="0" applyNumberFormat="1" applyFill="1" applyBorder="1" applyAlignment="1">
      <alignment horizontal="center"/>
    </xf>
    <xf numFmtId="165" fontId="0" fillId="0" borderId="0" xfId="0" applyNumberFormat="1" applyFill="1" applyBorder="1" applyAlignment="1">
      <alignment horizontal="center"/>
    </xf>
    <xf numFmtId="165" fontId="0" fillId="0" borderId="7" xfId="0" applyNumberFormat="1" applyFill="1" applyBorder="1" applyAlignment="1">
      <alignment horizontal="center"/>
    </xf>
    <xf numFmtId="165" fontId="0" fillId="0" borderId="1" xfId="0" applyNumberFormat="1" applyFont="1" applyBorder="1" applyAlignment="1">
      <alignment horizontal="center"/>
    </xf>
    <xf numFmtId="165" fontId="0" fillId="0" borderId="0" xfId="0" applyNumberFormat="1" applyFont="1" applyBorder="1" applyAlignment="1">
      <alignment horizontal="center"/>
    </xf>
    <xf numFmtId="165" fontId="0" fillId="0" borderId="7" xfId="0" applyNumberFormat="1" applyFont="1" applyBorder="1" applyAlignment="1">
      <alignment horizontal="center"/>
    </xf>
    <xf numFmtId="165" fontId="0" fillId="0" borderId="2" xfId="0" applyNumberFormat="1" applyFont="1" applyBorder="1" applyAlignment="1">
      <alignment horizontal="center"/>
    </xf>
    <xf numFmtId="165" fontId="0" fillId="0" borderId="3" xfId="0" applyNumberFormat="1" applyFont="1" applyBorder="1" applyAlignment="1">
      <alignment horizontal="center"/>
    </xf>
    <xf numFmtId="165" fontId="0" fillId="0" borderId="8" xfId="0" applyNumberFormat="1" applyFont="1" applyBorder="1" applyAlignment="1">
      <alignment horizontal="center"/>
    </xf>
    <xf numFmtId="165" fontId="0" fillId="0" borderId="2" xfId="0" applyNumberFormat="1" applyBorder="1" applyAlignment="1">
      <alignment horizontal="center"/>
    </xf>
    <xf numFmtId="165" fontId="0" fillId="0" borderId="3" xfId="0" applyNumberFormat="1" applyBorder="1" applyAlignment="1">
      <alignment horizontal="center"/>
    </xf>
    <xf numFmtId="165" fontId="0" fillId="0" borderId="8" xfId="0" applyNumberFormat="1" applyBorder="1" applyAlignment="1">
      <alignment horizontal="center"/>
    </xf>
    <xf numFmtId="0" fontId="12" fillId="0" borderId="0" xfId="0" applyFont="1" applyFill="1" applyBorder="1" applyAlignment="1">
      <alignment horizontal="center"/>
    </xf>
    <xf numFmtId="0" fontId="2" fillId="0" borderId="0" xfId="0" applyFont="1" applyBorder="1" applyAlignment="1">
      <alignment horizontal="center"/>
    </xf>
    <xf numFmtId="0" fontId="0" fillId="0" borderId="16" xfId="0" applyFill="1" applyBorder="1" applyAlignment="1">
      <alignment wrapText="1"/>
    </xf>
    <xf numFmtId="0" fontId="0" fillId="0" borderId="12" xfId="0" applyFont="1" applyFill="1" applyBorder="1" applyAlignment="1">
      <alignment horizontal="center" wrapText="1"/>
    </xf>
    <xf numFmtId="1" fontId="0" fillId="7" borderId="5" xfId="0" applyNumberFormat="1" applyFont="1" applyFill="1" applyBorder="1" applyAlignment="1">
      <alignment horizontal="center"/>
    </xf>
    <xf numFmtId="1" fontId="0" fillId="7" borderId="6" xfId="0" applyNumberFormat="1" applyFont="1" applyFill="1" applyBorder="1" applyAlignment="1">
      <alignment horizontal="center"/>
    </xf>
    <xf numFmtId="1" fontId="0" fillId="8" borderId="4" xfId="0" applyNumberFormat="1" applyFont="1" applyFill="1" applyBorder="1" applyAlignment="1">
      <alignment horizontal="center"/>
    </xf>
    <xf numFmtId="1" fontId="0" fillId="8" borderId="5" xfId="0" applyNumberFormat="1" applyFont="1" applyFill="1" applyBorder="1" applyAlignment="1">
      <alignment horizontal="center"/>
    </xf>
    <xf numFmtId="1" fontId="0" fillId="10" borderId="5" xfId="0" applyNumberFormat="1" applyFont="1" applyFill="1" applyBorder="1" applyAlignment="1">
      <alignment horizontal="center"/>
    </xf>
    <xf numFmtId="1" fontId="0" fillId="10" borderId="6" xfId="0" applyNumberFormat="1" applyFont="1" applyFill="1" applyBorder="1" applyAlignment="1">
      <alignment horizontal="center"/>
    </xf>
    <xf numFmtId="164" fontId="0" fillId="0" borderId="1" xfId="2" applyNumberFormat="1" applyFont="1" applyBorder="1"/>
    <xf numFmtId="0" fontId="3" fillId="0" borderId="7" xfId="2" applyNumberFormat="1" applyFont="1" applyBorder="1" applyAlignment="1">
      <alignment horizontal="center" vertical="center" wrapText="1"/>
    </xf>
    <xf numFmtId="3" fontId="0" fillId="0" borderId="11" xfId="0" applyNumberFormat="1" applyBorder="1" applyAlignment="1">
      <alignment horizontal="center"/>
    </xf>
    <xf numFmtId="3" fontId="0" fillId="0" borderId="9" xfId="0" applyNumberFormat="1" applyBorder="1" applyAlignment="1">
      <alignment horizontal="center"/>
    </xf>
    <xf numFmtId="3" fontId="0" fillId="0" borderId="10" xfId="0" applyNumberFormat="1" applyBorder="1" applyAlignment="1">
      <alignment horizontal="center"/>
    </xf>
    <xf numFmtId="0" fontId="0" fillId="0" borderId="5" xfId="0" applyBorder="1" applyAlignment="1">
      <alignment horizontal="center" wrapText="1"/>
    </xf>
    <xf numFmtId="0" fontId="0" fillId="0" borderId="0" xfId="0" applyBorder="1" applyAlignment="1">
      <alignment horizontal="center" wrapText="1"/>
    </xf>
    <xf numFmtId="0" fontId="0" fillId="0" borderId="4"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 xfId="0" applyBorder="1" applyAlignment="1">
      <alignment horizontal="center"/>
    </xf>
    <xf numFmtId="0" fontId="8" fillId="0" borderId="0" xfId="0" applyFont="1" applyAlignment="1">
      <alignment horizontal="left"/>
    </xf>
    <xf numFmtId="165" fontId="0" fillId="0" borderId="2" xfId="0" applyNumberFormat="1" applyFont="1" applyFill="1" applyBorder="1" applyAlignment="1">
      <alignment horizontal="center"/>
    </xf>
    <xf numFmtId="9" fontId="5" fillId="5" borderId="5" xfId="0" applyNumberFormat="1" applyFont="1" applyFill="1" applyBorder="1" applyAlignment="1">
      <alignment horizontal="center"/>
    </xf>
    <xf numFmtId="3" fontId="0" fillId="0" borderId="0" xfId="0" applyNumberFormat="1" applyBorder="1" applyAlignment="1">
      <alignment horizontal="center"/>
    </xf>
    <xf numFmtId="3" fontId="0" fillId="0" borderId="7" xfId="0" applyNumberFormat="1" applyBorder="1" applyAlignment="1">
      <alignment horizontal="center"/>
    </xf>
    <xf numFmtId="3" fontId="0" fillId="0" borderId="3" xfId="0" applyNumberFormat="1" applyBorder="1" applyAlignment="1">
      <alignment horizontal="center"/>
    </xf>
    <xf numFmtId="3" fontId="0" fillId="0" borderId="8" xfId="0" applyNumberFormat="1" applyBorder="1" applyAlignment="1">
      <alignment horizontal="center"/>
    </xf>
    <xf numFmtId="0" fontId="0" fillId="0" borderId="11" xfId="0" applyBorder="1"/>
    <xf numFmtId="0" fontId="0" fillId="0" borderId="0" xfId="0" applyAlignment="1"/>
    <xf numFmtId="0" fontId="14" fillId="0" borderId="0" xfId="0" applyFont="1" applyAlignment="1"/>
    <xf numFmtId="3" fontId="0" fillId="0" borderId="4" xfId="0" applyNumberFormat="1" applyBorder="1" applyAlignment="1">
      <alignment horizontal="center"/>
    </xf>
    <xf numFmtId="3" fontId="0" fillId="0" borderId="5" xfId="0" applyNumberFormat="1" applyBorder="1" applyAlignment="1">
      <alignment horizontal="center"/>
    </xf>
    <xf numFmtId="3" fontId="0" fillId="0" borderId="6" xfId="0" applyNumberFormat="1" applyBorder="1" applyAlignment="1">
      <alignment horizontal="center"/>
    </xf>
    <xf numFmtId="3" fontId="0" fillId="0" borderId="1" xfId="0" applyNumberFormat="1" applyBorder="1" applyAlignment="1">
      <alignment horizontal="center"/>
    </xf>
    <xf numFmtId="3" fontId="0" fillId="0" borderId="2" xfId="0" applyNumberFormat="1" applyBorder="1" applyAlignment="1">
      <alignment horizontal="center"/>
    </xf>
    <xf numFmtId="9" fontId="5" fillId="0" borderId="1" xfId="2" applyNumberFormat="1" applyFont="1" applyBorder="1" applyAlignment="1">
      <alignment horizontal="center"/>
    </xf>
    <xf numFmtId="9" fontId="5" fillId="0" borderId="0" xfId="2" applyNumberFormat="1" applyFont="1" applyBorder="1" applyAlignment="1">
      <alignment horizontal="center"/>
    </xf>
    <xf numFmtId="9" fontId="5" fillId="0" borderId="7" xfId="2" applyNumberFormat="1" applyFont="1" applyBorder="1" applyAlignment="1">
      <alignment horizontal="center"/>
    </xf>
    <xf numFmtId="1" fontId="6" fillId="7" borderId="11" xfId="0" applyNumberFormat="1" applyFont="1" applyFill="1" applyBorder="1" applyAlignment="1">
      <alignment horizontal="center"/>
    </xf>
    <xf numFmtId="0" fontId="13" fillId="0" borderId="0" xfId="0" applyFont="1" applyAlignment="1">
      <alignment horizontal="justify" vertical="center"/>
    </xf>
    <xf numFmtId="0" fontId="0" fillId="0" borderId="9"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15" fillId="0" borderId="0" xfId="0" applyFont="1" applyAlignment="1">
      <alignment horizontal="left" wrapText="1"/>
    </xf>
    <xf numFmtId="0" fontId="13" fillId="0" borderId="0" xfId="0" applyFont="1" applyAlignment="1">
      <alignment horizontal="left"/>
    </xf>
    <xf numFmtId="0" fontId="13" fillId="0" borderId="0" xfId="0" applyFont="1" applyAlignment="1">
      <alignment horizontal="left" wrapText="1"/>
    </xf>
    <xf numFmtId="0" fontId="6" fillId="0" borderId="9" xfId="0" applyFont="1" applyBorder="1" applyAlignment="1">
      <alignment horizontal="center"/>
    </xf>
    <xf numFmtId="0" fontId="6" fillId="0" borderId="11" xfId="0" applyFont="1" applyBorder="1" applyAlignment="1">
      <alignment horizontal="center"/>
    </xf>
    <xf numFmtId="0" fontId="6" fillId="0" borderId="10"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3" xfId="0" applyBorder="1" applyAlignment="1">
      <alignment horizontal="left" wrapText="1"/>
    </xf>
    <xf numFmtId="0" fontId="0" fillId="0" borderId="0" xfId="0" applyBorder="1" applyAlignment="1">
      <alignment horizontal="left" wrapText="1"/>
    </xf>
    <xf numFmtId="0" fontId="0" fillId="0" borderId="7" xfId="0" applyBorder="1" applyAlignment="1">
      <alignment horizontal="left" wrapText="1"/>
    </xf>
    <xf numFmtId="0" fontId="0" fillId="6" borderId="13" xfId="0" applyFill="1" applyBorder="1" applyAlignment="1">
      <alignment horizontal="center"/>
    </xf>
    <xf numFmtId="0" fontId="0" fillId="6" borderId="14" xfId="0" applyFill="1" applyBorder="1" applyAlignment="1">
      <alignment horizontal="center"/>
    </xf>
    <xf numFmtId="0" fontId="0" fillId="6" borderId="15" xfId="0" applyFill="1" applyBorder="1" applyAlignment="1">
      <alignment horizontal="center"/>
    </xf>
    <xf numFmtId="0" fontId="0" fillId="8" borderId="13" xfId="0" applyFill="1" applyBorder="1" applyAlignment="1">
      <alignment horizontal="center"/>
    </xf>
    <xf numFmtId="0" fontId="0" fillId="8" borderId="14" xfId="0" applyFill="1" applyBorder="1" applyAlignment="1">
      <alignment horizontal="center"/>
    </xf>
    <xf numFmtId="0" fontId="0" fillId="8" borderId="15" xfId="0" applyFill="1" applyBorder="1" applyAlignment="1">
      <alignment horizontal="center"/>
    </xf>
    <xf numFmtId="0" fontId="0" fillId="4" borderId="13" xfId="0" applyFill="1" applyBorder="1" applyAlignment="1">
      <alignment horizontal="center"/>
    </xf>
    <xf numFmtId="0" fontId="0" fillId="4" borderId="14" xfId="0" applyFill="1" applyBorder="1" applyAlignment="1">
      <alignment horizontal="center"/>
    </xf>
    <xf numFmtId="0" fontId="0" fillId="4" borderId="15" xfId="0" applyFill="1" applyBorder="1" applyAlignment="1">
      <alignment horizontal="center"/>
    </xf>
    <xf numFmtId="0" fontId="0" fillId="10" borderId="13" xfId="0" applyFill="1" applyBorder="1" applyAlignment="1">
      <alignment horizontal="center"/>
    </xf>
    <xf numFmtId="0" fontId="0" fillId="10" borderId="14" xfId="0" applyFill="1" applyBorder="1" applyAlignment="1">
      <alignment horizontal="center"/>
    </xf>
    <xf numFmtId="0" fontId="0" fillId="10" borderId="15" xfId="0" applyFill="1" applyBorder="1" applyAlignment="1">
      <alignment horizontal="center"/>
    </xf>
    <xf numFmtId="0" fontId="0" fillId="4" borderId="13" xfId="0" applyFont="1" applyFill="1" applyBorder="1" applyAlignment="1">
      <alignment horizontal="center"/>
    </xf>
    <xf numFmtId="0" fontId="0" fillId="4" borderId="14" xfId="0" applyFont="1" applyFill="1" applyBorder="1" applyAlignment="1">
      <alignment horizontal="center"/>
    </xf>
    <xf numFmtId="0" fontId="0" fillId="4" borderId="15" xfId="0" applyFont="1"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0" fillId="3" borderId="15" xfId="0" applyFill="1" applyBorder="1" applyAlignment="1">
      <alignment horizontal="center"/>
    </xf>
    <xf numFmtId="0" fontId="0" fillId="9" borderId="13" xfId="0" applyFill="1" applyBorder="1" applyAlignment="1">
      <alignment horizontal="center"/>
    </xf>
    <xf numFmtId="0" fontId="0" fillId="9" borderId="14" xfId="0" applyFill="1" applyBorder="1" applyAlignment="1">
      <alignment horizontal="center"/>
    </xf>
    <xf numFmtId="0" fontId="0" fillId="9" borderId="15" xfId="0" applyFill="1" applyBorder="1" applyAlignment="1">
      <alignment horizontal="center"/>
    </xf>
    <xf numFmtId="0" fontId="0" fillId="0" borderId="5" xfId="0" applyBorder="1" applyAlignment="1">
      <alignment horizontal="center" wrapText="1"/>
    </xf>
    <xf numFmtId="0" fontId="0" fillId="0" borderId="0" xfId="0" applyBorder="1" applyAlignment="1">
      <alignment horizontal="center" wrapText="1"/>
    </xf>
    <xf numFmtId="0" fontId="0" fillId="0" borderId="4" xfId="0" applyBorder="1" applyAlignment="1">
      <alignment horizontal="center"/>
    </xf>
    <xf numFmtId="0" fontId="0" fillId="0" borderId="1" xfId="0" applyBorder="1" applyAlignment="1">
      <alignment horizontal="center"/>
    </xf>
    <xf numFmtId="0" fontId="6" fillId="7" borderId="13" xfId="0" applyFont="1" applyFill="1" applyBorder="1" applyAlignment="1">
      <alignment horizontal="center"/>
    </xf>
    <xf numFmtId="0" fontId="6" fillId="7" borderId="14" xfId="0" applyFont="1" applyFill="1" applyBorder="1" applyAlignment="1">
      <alignment horizontal="center"/>
    </xf>
    <xf numFmtId="0" fontId="6" fillId="7" borderId="15" xfId="0" applyFont="1" applyFill="1" applyBorder="1" applyAlignment="1">
      <alignment horizontal="center"/>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tabSelected="1" workbookViewId="0">
      <selection activeCell="A19" sqref="A19:N19"/>
    </sheetView>
  </sheetViews>
  <sheetFormatPr defaultRowHeight="15" x14ac:dyDescent="0.25"/>
  <cols>
    <col min="1" max="1" width="9.140625" style="152"/>
    <col min="2" max="2" width="16.7109375" bestFit="1" customWidth="1"/>
    <col min="4" max="4" width="12" bestFit="1" customWidth="1"/>
    <col min="17" max="17" width="106.28515625" customWidth="1"/>
  </cols>
  <sheetData>
    <row r="1" spans="1:17" ht="43.5" customHeight="1" x14ac:dyDescent="0.35">
      <c r="A1" s="153" t="s">
        <v>121</v>
      </c>
      <c r="J1" s="167" t="s">
        <v>139</v>
      </c>
      <c r="K1" s="167"/>
      <c r="L1" s="167"/>
      <c r="M1" s="167"/>
      <c r="N1" s="167"/>
      <c r="O1" s="167"/>
      <c r="P1" s="167"/>
      <c r="Q1" s="167"/>
    </row>
    <row r="2" spans="1:17" ht="15.75" thickBot="1" x14ac:dyDescent="0.3"/>
    <row r="3" spans="1:17" ht="15.75" thickBot="1" x14ac:dyDescent="0.3">
      <c r="E3" s="165" t="s">
        <v>0</v>
      </c>
      <c r="F3" s="164"/>
      <c r="G3" s="164"/>
      <c r="H3" s="164"/>
      <c r="I3" s="164"/>
      <c r="J3" s="164"/>
      <c r="K3" s="164"/>
      <c r="L3" s="164"/>
      <c r="M3" s="164"/>
      <c r="N3" s="166"/>
    </row>
    <row r="4" spans="1:17" ht="15.75" thickBot="1" x14ac:dyDescent="0.3">
      <c r="B4" s="151" t="s">
        <v>113</v>
      </c>
      <c r="C4" s="164" t="s">
        <v>114</v>
      </c>
      <c r="D4" s="164"/>
      <c r="E4" s="140">
        <v>1</v>
      </c>
      <c r="F4" s="141">
        <v>2</v>
      </c>
      <c r="G4" s="141">
        <v>3</v>
      </c>
      <c r="H4" s="141">
        <v>4</v>
      </c>
      <c r="I4" s="141">
        <v>5</v>
      </c>
      <c r="J4" s="141">
        <v>6</v>
      </c>
      <c r="K4" s="141">
        <v>7</v>
      </c>
      <c r="L4" s="141">
        <v>8</v>
      </c>
      <c r="M4" s="141">
        <v>9</v>
      </c>
      <c r="N4" s="142">
        <v>10</v>
      </c>
    </row>
    <row r="5" spans="1:17" x14ac:dyDescent="0.25">
      <c r="B5" s="139">
        <v>1</v>
      </c>
      <c r="C5" s="49" t="s">
        <v>119</v>
      </c>
      <c r="D5" s="49" t="s">
        <v>115</v>
      </c>
      <c r="E5" s="154">
        <f>'Component1 Technology a+ b'!D66</f>
        <v>8896.875</v>
      </c>
      <c r="F5" s="155">
        <f>'Component1 Technology a+ b'!E66</f>
        <v>8541</v>
      </c>
      <c r="G5" s="155">
        <f>'Component1 Technology a+ b'!F66</f>
        <v>8541</v>
      </c>
      <c r="H5" s="155">
        <f>'Component1 Technology a+ b'!G66</f>
        <v>8541</v>
      </c>
      <c r="I5" s="155">
        <f>'Component1 Technology a+ b'!H66</f>
        <v>8541</v>
      </c>
      <c r="J5" s="155">
        <f>'Component1 Technology a+ b'!I66</f>
        <v>8541</v>
      </c>
      <c r="K5" s="155">
        <f>'Component1 Technology a+ b'!J66</f>
        <v>8541</v>
      </c>
      <c r="L5" s="155">
        <f>'Component1 Technology a+ b'!K66</f>
        <v>8541</v>
      </c>
      <c r="M5" s="155">
        <f>'Component1 Technology a+ b'!L66</f>
        <v>8541</v>
      </c>
      <c r="N5" s="156">
        <f>'Component1 Technology a+ b'!M66</f>
        <v>8541</v>
      </c>
    </row>
    <row r="6" spans="1:17" x14ac:dyDescent="0.25">
      <c r="B6" s="139">
        <v>1</v>
      </c>
      <c r="C6" s="49" t="s">
        <v>120</v>
      </c>
      <c r="D6" s="49" t="s">
        <v>116</v>
      </c>
      <c r="E6" s="157">
        <f>'Component1 Technology a+ b'!D88</f>
        <v>0</v>
      </c>
      <c r="F6" s="147">
        <f>'Component1 Technology a+ b'!E88</f>
        <v>5409.2999999999993</v>
      </c>
      <c r="G6" s="147">
        <f>'Component1 Technology a+ b'!F88</f>
        <v>5409.2999999999993</v>
      </c>
      <c r="H6" s="147">
        <f>'Component1 Technology a+ b'!G88</f>
        <v>5409.2999999999993</v>
      </c>
      <c r="I6" s="147">
        <f>'Component1 Technology a+ b'!H88</f>
        <v>5409.2999999999993</v>
      </c>
      <c r="J6" s="147">
        <f>'Component1 Technology a+ b'!I88</f>
        <v>5409.2999999999993</v>
      </c>
      <c r="K6" s="147">
        <f>'Component1 Technology a+ b'!J88</f>
        <v>5409.2999999999993</v>
      </c>
      <c r="L6" s="147">
        <f>'Component1 Technology a+ b'!K88</f>
        <v>4056.9749999999981</v>
      </c>
      <c r="M6" s="147">
        <f>'Component1 Technology a+ b'!L88</f>
        <v>4056.9749999999981</v>
      </c>
      <c r="N6" s="148">
        <f>'Component1 Technology a+ b'!M88</f>
        <v>4056.9749999999981</v>
      </c>
    </row>
    <row r="7" spans="1:17" x14ac:dyDescent="0.25">
      <c r="B7" s="139">
        <v>2</v>
      </c>
      <c r="C7" s="49" t="s">
        <v>119</v>
      </c>
      <c r="D7" s="49" t="s">
        <v>116</v>
      </c>
      <c r="E7" s="143">
        <v>0</v>
      </c>
      <c r="F7" s="49">
        <v>0</v>
      </c>
      <c r="G7" s="147">
        <f>'Component 2'!F64</f>
        <v>46564.875</v>
      </c>
      <c r="H7" s="147">
        <f>'Component 2'!G64</f>
        <v>46564.875</v>
      </c>
      <c r="I7" s="147">
        <f>'Component 2'!H64</f>
        <v>46564.875</v>
      </c>
      <c r="J7" s="147">
        <f>'Component 2'!I64</f>
        <v>46564.875</v>
      </c>
      <c r="K7" s="147">
        <f>'Component 2'!J64</f>
        <v>46564.875</v>
      </c>
      <c r="L7" s="147">
        <f>'Component 2'!K64</f>
        <v>43608.374999999993</v>
      </c>
      <c r="M7" s="147">
        <f>'Component 2'!L64</f>
        <v>43608.374999999993</v>
      </c>
      <c r="N7" s="148">
        <f>'Component 2'!M64</f>
        <v>43608.374999999993</v>
      </c>
    </row>
    <row r="8" spans="1:17" x14ac:dyDescent="0.25">
      <c r="B8" s="139" t="s">
        <v>66</v>
      </c>
      <c r="C8" s="49"/>
      <c r="D8" s="49"/>
      <c r="E8" s="157">
        <f>SUM(E5:E7)</f>
        <v>8896.875</v>
      </c>
      <c r="F8" s="147">
        <f t="shared" ref="F8:N8" si="0">SUM(F5:F7)</f>
        <v>13950.3</v>
      </c>
      <c r="G8" s="147">
        <f t="shared" si="0"/>
        <v>60515.175000000003</v>
      </c>
      <c r="H8" s="147">
        <f t="shared" si="0"/>
        <v>60515.175000000003</v>
      </c>
      <c r="I8" s="147">
        <f t="shared" si="0"/>
        <v>60515.175000000003</v>
      </c>
      <c r="J8" s="147">
        <f t="shared" si="0"/>
        <v>60515.175000000003</v>
      </c>
      <c r="K8" s="147">
        <f t="shared" si="0"/>
        <v>60515.175000000003</v>
      </c>
      <c r="L8" s="147">
        <f t="shared" si="0"/>
        <v>56206.349999999991</v>
      </c>
      <c r="M8" s="147">
        <f t="shared" si="0"/>
        <v>56206.349999999991</v>
      </c>
      <c r="N8" s="148">
        <f t="shared" si="0"/>
        <v>56206.349999999991</v>
      </c>
    </row>
    <row r="9" spans="1:17" ht="15.75" thickBot="1" x14ac:dyDescent="0.3">
      <c r="B9" s="50" t="s">
        <v>117</v>
      </c>
      <c r="C9" s="57"/>
      <c r="D9" s="57"/>
      <c r="E9" s="158">
        <f>E8</f>
        <v>8896.875</v>
      </c>
      <c r="F9" s="149">
        <f>F8+E9</f>
        <v>22847.174999999999</v>
      </c>
      <c r="G9" s="149">
        <f t="shared" ref="G9:N9" si="1">G8+F9</f>
        <v>83362.350000000006</v>
      </c>
      <c r="H9" s="149">
        <f t="shared" si="1"/>
        <v>143877.52500000002</v>
      </c>
      <c r="I9" s="149">
        <f t="shared" si="1"/>
        <v>204392.7</v>
      </c>
      <c r="J9" s="149">
        <f t="shared" si="1"/>
        <v>264907.875</v>
      </c>
      <c r="K9" s="149">
        <f t="shared" si="1"/>
        <v>325423.05</v>
      </c>
      <c r="L9" s="149">
        <f t="shared" si="1"/>
        <v>381629.39999999997</v>
      </c>
      <c r="M9" s="149">
        <f t="shared" si="1"/>
        <v>437835.74999999994</v>
      </c>
      <c r="N9" s="150">
        <f t="shared" si="1"/>
        <v>494042.09999999992</v>
      </c>
    </row>
    <row r="11" spans="1:17" x14ac:dyDescent="0.25">
      <c r="A11" s="152" t="s">
        <v>134</v>
      </c>
    </row>
    <row r="12" spans="1:17" ht="90.75" customHeight="1" x14ac:dyDescent="0.25">
      <c r="A12" s="169" t="s">
        <v>131</v>
      </c>
      <c r="B12" s="169"/>
      <c r="C12" s="169"/>
      <c r="D12" s="169"/>
      <c r="E12" s="169"/>
      <c r="F12" s="169"/>
      <c r="G12" s="169"/>
      <c r="H12" s="169"/>
      <c r="I12" s="169"/>
      <c r="J12" s="169"/>
      <c r="K12" s="169"/>
      <c r="L12" s="169"/>
      <c r="M12" s="169"/>
      <c r="N12" s="169"/>
      <c r="Q12" s="163"/>
    </row>
    <row r="13" spans="1:17" x14ac:dyDescent="0.25">
      <c r="A13" s="169" t="s">
        <v>136</v>
      </c>
      <c r="B13" s="169"/>
      <c r="C13" s="169"/>
      <c r="D13" s="169"/>
      <c r="E13" s="169"/>
      <c r="F13" s="169"/>
      <c r="G13" s="169"/>
      <c r="H13" s="169"/>
      <c r="I13" s="169"/>
      <c r="J13" s="169"/>
      <c r="K13" s="169"/>
      <c r="L13" s="169"/>
      <c r="M13" s="169"/>
      <c r="N13" s="169"/>
      <c r="Q13" s="163"/>
    </row>
    <row r="14" spans="1:17" ht="33.75" customHeight="1" x14ac:dyDescent="0.25">
      <c r="A14" s="169" t="s">
        <v>132</v>
      </c>
      <c r="B14" s="169"/>
      <c r="C14" s="169"/>
      <c r="D14" s="169"/>
      <c r="E14" s="169"/>
      <c r="F14" s="169"/>
      <c r="G14" s="169"/>
      <c r="H14" s="169"/>
      <c r="I14" s="169"/>
      <c r="J14" s="169"/>
      <c r="K14" s="169"/>
      <c r="L14" s="169"/>
      <c r="M14" s="169"/>
      <c r="N14" s="169"/>
      <c r="Q14" s="163"/>
    </row>
    <row r="15" spans="1:17" x14ac:dyDescent="0.25">
      <c r="A15" s="169" t="s">
        <v>133</v>
      </c>
      <c r="B15" s="169"/>
      <c r="C15" s="169"/>
      <c r="D15" s="169"/>
      <c r="E15" s="169"/>
      <c r="F15" s="169"/>
      <c r="G15" s="169"/>
      <c r="H15" s="169"/>
      <c r="I15" s="169"/>
      <c r="J15" s="169"/>
      <c r="K15" s="169"/>
      <c r="L15" s="169"/>
      <c r="M15" s="169"/>
      <c r="N15" s="169"/>
      <c r="Q15" s="163"/>
    </row>
    <row r="16" spans="1:17" ht="30.75" customHeight="1" x14ac:dyDescent="0.25">
      <c r="A16" s="169"/>
      <c r="B16" s="169"/>
      <c r="C16" s="169"/>
      <c r="D16" s="169"/>
      <c r="E16" s="169"/>
      <c r="F16" s="169"/>
      <c r="G16" s="169"/>
      <c r="H16" s="169"/>
      <c r="I16" s="169"/>
      <c r="J16" s="169"/>
      <c r="K16" s="169"/>
      <c r="L16" s="169"/>
      <c r="M16" s="169"/>
      <c r="N16" s="169"/>
      <c r="Q16" s="163"/>
    </row>
    <row r="17" spans="1:14" x14ac:dyDescent="0.25">
      <c r="A17" s="169"/>
      <c r="B17" s="169"/>
      <c r="C17" s="169"/>
      <c r="D17" s="169"/>
      <c r="E17" s="169"/>
      <c r="F17" s="169"/>
      <c r="G17" s="169"/>
      <c r="H17" s="169"/>
      <c r="I17" s="169"/>
      <c r="J17" s="169"/>
      <c r="K17" s="169"/>
      <c r="L17" s="169"/>
      <c r="M17" s="169"/>
      <c r="N17" s="169"/>
    </row>
    <row r="18" spans="1:14" x14ac:dyDescent="0.25">
      <c r="A18" s="169"/>
      <c r="B18" s="169"/>
      <c r="C18" s="169"/>
      <c r="D18" s="169"/>
      <c r="E18" s="169"/>
      <c r="F18" s="169"/>
      <c r="G18" s="169"/>
      <c r="H18" s="169"/>
      <c r="I18" s="169"/>
      <c r="J18" s="169"/>
      <c r="K18" s="169"/>
      <c r="L18" s="169"/>
      <c r="M18" s="169"/>
      <c r="N18" s="169"/>
    </row>
    <row r="19" spans="1:14" x14ac:dyDescent="0.25">
      <c r="A19" s="169"/>
      <c r="B19" s="169"/>
      <c r="C19" s="169"/>
      <c r="D19" s="169"/>
      <c r="E19" s="169"/>
      <c r="F19" s="169"/>
      <c r="G19" s="169"/>
      <c r="H19" s="169"/>
      <c r="I19" s="169"/>
      <c r="J19" s="169"/>
      <c r="K19" s="169"/>
      <c r="L19" s="169"/>
      <c r="M19" s="169"/>
      <c r="N19" s="169"/>
    </row>
    <row r="20" spans="1:14" x14ac:dyDescent="0.25">
      <c r="A20" s="169"/>
      <c r="B20" s="169"/>
      <c r="C20" s="169"/>
      <c r="D20" s="169"/>
      <c r="E20" s="169"/>
      <c r="F20" s="169"/>
      <c r="G20" s="169"/>
      <c r="H20" s="169"/>
      <c r="I20" s="169"/>
      <c r="J20" s="169"/>
      <c r="K20" s="169"/>
      <c r="L20" s="169"/>
      <c r="M20" s="169"/>
      <c r="N20" s="169"/>
    </row>
    <row r="21" spans="1:14" x14ac:dyDescent="0.25">
      <c r="A21" s="168"/>
      <c r="B21" s="168"/>
      <c r="C21" s="168"/>
      <c r="D21" s="168"/>
      <c r="E21" s="168"/>
      <c r="F21" s="168"/>
      <c r="G21" s="168"/>
      <c r="H21" s="168"/>
      <c r="I21" s="168"/>
      <c r="J21" s="168"/>
      <c r="K21" s="168"/>
      <c r="L21" s="168"/>
      <c r="M21" s="168"/>
      <c r="N21" s="168"/>
    </row>
    <row r="22" spans="1:14" x14ac:dyDescent="0.25">
      <c r="A22" s="168"/>
      <c r="B22" s="168"/>
      <c r="C22" s="168"/>
      <c r="D22" s="168"/>
      <c r="E22" s="168"/>
      <c r="F22" s="168"/>
      <c r="G22" s="168"/>
      <c r="H22" s="168"/>
      <c r="I22" s="168"/>
      <c r="J22" s="168"/>
      <c r="K22" s="168"/>
      <c r="L22" s="168"/>
      <c r="M22" s="168"/>
      <c r="N22" s="168"/>
    </row>
    <row r="23" spans="1:14" x14ac:dyDescent="0.25">
      <c r="A23" s="168"/>
      <c r="B23" s="168"/>
      <c r="C23" s="168"/>
      <c r="D23" s="168"/>
      <c r="E23" s="168"/>
      <c r="F23" s="168"/>
      <c r="G23" s="168"/>
      <c r="H23" s="168"/>
      <c r="I23" s="168"/>
      <c r="J23" s="168"/>
      <c r="K23" s="168"/>
      <c r="L23" s="168"/>
      <c r="M23" s="168"/>
      <c r="N23" s="168"/>
    </row>
    <row r="24" spans="1:14" x14ac:dyDescent="0.25">
      <c r="A24" s="168"/>
      <c r="B24" s="168"/>
      <c r="C24" s="168"/>
      <c r="D24" s="168"/>
      <c r="E24" s="168"/>
      <c r="F24" s="168"/>
      <c r="G24" s="168"/>
      <c r="H24" s="168"/>
      <c r="I24" s="168"/>
      <c r="J24" s="168"/>
      <c r="K24" s="168"/>
      <c r="L24" s="168"/>
      <c r="M24" s="168"/>
      <c r="N24" s="168"/>
    </row>
    <row r="25" spans="1:14" x14ac:dyDescent="0.25">
      <c r="A25" s="168"/>
      <c r="B25" s="168"/>
      <c r="C25" s="168"/>
      <c r="D25" s="168"/>
      <c r="E25" s="168"/>
      <c r="F25" s="168"/>
      <c r="G25" s="168"/>
      <c r="H25" s="168"/>
      <c r="I25" s="168"/>
      <c r="J25" s="168"/>
      <c r="K25" s="168"/>
      <c r="L25" s="168"/>
      <c r="M25" s="168"/>
      <c r="N25" s="168"/>
    </row>
    <row r="26" spans="1:14" x14ac:dyDescent="0.25">
      <c r="A26" s="168"/>
      <c r="B26" s="168"/>
      <c r="C26" s="168"/>
      <c r="D26" s="168"/>
      <c r="E26" s="168"/>
      <c r="F26" s="168"/>
      <c r="G26" s="168"/>
      <c r="H26" s="168"/>
      <c r="I26" s="168"/>
      <c r="J26" s="168"/>
      <c r="K26" s="168"/>
      <c r="L26" s="168"/>
      <c r="M26" s="168"/>
      <c r="N26" s="168"/>
    </row>
    <row r="27" spans="1:14" x14ac:dyDescent="0.25">
      <c r="A27" s="168"/>
      <c r="B27" s="168"/>
      <c r="C27" s="168"/>
      <c r="D27" s="168"/>
      <c r="E27" s="168"/>
      <c r="F27" s="168"/>
      <c r="G27" s="168"/>
      <c r="H27" s="168"/>
      <c r="I27" s="168"/>
      <c r="J27" s="168"/>
      <c r="K27" s="168"/>
      <c r="L27" s="168"/>
      <c r="M27" s="168"/>
      <c r="N27" s="168"/>
    </row>
    <row r="28" spans="1:14" x14ac:dyDescent="0.25">
      <c r="A28" s="168"/>
      <c r="B28" s="168"/>
      <c r="C28" s="168"/>
      <c r="D28" s="168"/>
      <c r="E28" s="168"/>
      <c r="F28" s="168"/>
      <c r="G28" s="168"/>
      <c r="H28" s="168"/>
      <c r="I28" s="168"/>
      <c r="J28" s="168"/>
      <c r="K28" s="168"/>
      <c r="L28" s="168"/>
      <c r="M28" s="168"/>
      <c r="N28" s="168"/>
    </row>
    <row r="29" spans="1:14" x14ac:dyDescent="0.25">
      <c r="A29" s="168"/>
      <c r="B29" s="168"/>
      <c r="C29" s="168"/>
      <c r="D29" s="168"/>
      <c r="E29" s="168"/>
      <c r="F29" s="168"/>
      <c r="G29" s="168"/>
      <c r="H29" s="168"/>
      <c r="I29" s="168"/>
      <c r="J29" s="168"/>
      <c r="K29" s="168"/>
      <c r="L29" s="168"/>
      <c r="M29" s="168"/>
      <c r="N29" s="168"/>
    </row>
    <row r="30" spans="1:14" x14ac:dyDescent="0.25">
      <c r="A30" s="168"/>
      <c r="B30" s="168"/>
      <c r="C30" s="168"/>
      <c r="D30" s="168"/>
      <c r="E30" s="168"/>
      <c r="F30" s="168"/>
      <c r="G30" s="168"/>
      <c r="H30" s="168"/>
      <c r="I30" s="168"/>
      <c r="J30" s="168"/>
      <c r="K30" s="168"/>
      <c r="L30" s="168"/>
      <c r="M30" s="168"/>
      <c r="N30" s="168"/>
    </row>
    <row r="31" spans="1:14" x14ac:dyDescent="0.25">
      <c r="A31" s="168"/>
      <c r="B31" s="168"/>
      <c r="C31" s="168"/>
      <c r="D31" s="168"/>
      <c r="E31" s="168"/>
      <c r="F31" s="168"/>
      <c r="G31" s="168"/>
      <c r="H31" s="168"/>
      <c r="I31" s="168"/>
      <c r="J31" s="168"/>
      <c r="K31" s="168"/>
      <c r="L31" s="168"/>
      <c r="M31" s="168"/>
      <c r="N31" s="168"/>
    </row>
    <row r="32" spans="1:14" x14ac:dyDescent="0.25">
      <c r="A32" s="168"/>
      <c r="B32" s="168"/>
      <c r="C32" s="168"/>
      <c r="D32" s="168"/>
      <c r="E32" s="168"/>
      <c r="F32" s="168"/>
      <c r="G32" s="168"/>
      <c r="H32" s="168"/>
      <c r="I32" s="168"/>
      <c r="J32" s="168"/>
      <c r="K32" s="168"/>
      <c r="L32" s="168"/>
      <c r="M32" s="168"/>
      <c r="N32" s="168"/>
    </row>
    <row r="33" spans="1:14" x14ac:dyDescent="0.25">
      <c r="A33" s="168"/>
      <c r="B33" s="168"/>
      <c r="C33" s="168"/>
      <c r="D33" s="168"/>
      <c r="E33" s="168"/>
      <c r="F33" s="168"/>
      <c r="G33" s="168"/>
      <c r="H33" s="168"/>
      <c r="I33" s="168"/>
      <c r="J33" s="168"/>
      <c r="K33" s="168"/>
      <c r="L33" s="168"/>
      <c r="M33" s="168"/>
      <c r="N33" s="168"/>
    </row>
    <row r="34" spans="1:14" x14ac:dyDescent="0.25">
      <c r="A34" s="168"/>
      <c r="B34" s="168"/>
      <c r="C34" s="168"/>
      <c r="D34" s="168"/>
      <c r="E34" s="168"/>
      <c r="F34" s="168"/>
      <c r="G34" s="168"/>
      <c r="H34" s="168"/>
      <c r="I34" s="168"/>
      <c r="J34" s="168"/>
      <c r="K34" s="168"/>
      <c r="L34" s="168"/>
      <c r="M34" s="168"/>
      <c r="N34" s="168"/>
    </row>
    <row r="35" spans="1:14" x14ac:dyDescent="0.25">
      <c r="A35" s="168"/>
      <c r="B35" s="168"/>
      <c r="C35" s="168"/>
      <c r="D35" s="168"/>
      <c r="E35" s="168"/>
      <c r="F35" s="168"/>
      <c r="G35" s="168"/>
      <c r="H35" s="168"/>
      <c r="I35" s="168"/>
      <c r="J35" s="168"/>
      <c r="K35" s="168"/>
      <c r="L35" s="168"/>
      <c r="M35" s="168"/>
      <c r="N35" s="168"/>
    </row>
    <row r="36" spans="1:14" x14ac:dyDescent="0.25">
      <c r="A36" s="168"/>
      <c r="B36" s="168"/>
      <c r="C36" s="168"/>
      <c r="D36" s="168"/>
      <c r="E36" s="168"/>
      <c r="F36" s="168"/>
      <c r="G36" s="168"/>
      <c r="H36" s="168"/>
      <c r="I36" s="168"/>
      <c r="J36" s="168"/>
      <c r="K36" s="168"/>
      <c r="L36" s="168"/>
      <c r="M36" s="168"/>
      <c r="N36" s="168"/>
    </row>
    <row r="37" spans="1:14" x14ac:dyDescent="0.25">
      <c r="A37" s="168"/>
      <c r="B37" s="168"/>
      <c r="C37" s="168"/>
      <c r="D37" s="168"/>
      <c r="E37" s="168"/>
      <c r="F37" s="168"/>
      <c r="G37" s="168"/>
      <c r="H37" s="168"/>
      <c r="I37" s="168"/>
      <c r="J37" s="168"/>
      <c r="K37" s="168"/>
      <c r="L37" s="168"/>
      <c r="M37" s="168"/>
      <c r="N37" s="168"/>
    </row>
    <row r="38" spans="1:14" x14ac:dyDescent="0.25">
      <c r="A38" s="168"/>
      <c r="B38" s="168"/>
      <c r="C38" s="168"/>
      <c r="D38" s="168"/>
      <c r="E38" s="168"/>
      <c r="F38" s="168"/>
      <c r="G38" s="168"/>
      <c r="H38" s="168"/>
      <c r="I38" s="168"/>
      <c r="J38" s="168"/>
      <c r="K38" s="168"/>
      <c r="L38" s="168"/>
      <c r="M38" s="168"/>
      <c r="N38" s="168"/>
    </row>
    <row r="39" spans="1:14" x14ac:dyDescent="0.25">
      <c r="A39" s="168"/>
      <c r="B39" s="168"/>
      <c r="C39" s="168"/>
      <c r="D39" s="168"/>
      <c r="E39" s="168"/>
      <c r="F39" s="168"/>
      <c r="G39" s="168"/>
      <c r="H39" s="168"/>
      <c r="I39" s="168"/>
      <c r="J39" s="168"/>
      <c r="K39" s="168"/>
      <c r="L39" s="168"/>
      <c r="M39" s="168"/>
      <c r="N39" s="168"/>
    </row>
    <row r="40" spans="1:14" x14ac:dyDescent="0.25">
      <c r="A40" s="168"/>
      <c r="B40" s="168"/>
      <c r="C40" s="168"/>
      <c r="D40" s="168"/>
      <c r="E40" s="168"/>
      <c r="F40" s="168"/>
      <c r="G40" s="168"/>
      <c r="H40" s="168"/>
      <c r="I40" s="168"/>
      <c r="J40" s="168"/>
      <c r="K40" s="168"/>
      <c r="L40" s="168"/>
      <c r="M40" s="168"/>
      <c r="N40" s="168"/>
    </row>
    <row r="41" spans="1:14" x14ac:dyDescent="0.25">
      <c r="A41" s="168"/>
      <c r="B41" s="168"/>
      <c r="C41" s="168"/>
      <c r="D41" s="168"/>
      <c r="E41" s="168"/>
      <c r="F41" s="168"/>
      <c r="G41" s="168"/>
      <c r="H41" s="168"/>
      <c r="I41" s="168"/>
      <c r="J41" s="168"/>
      <c r="K41" s="168"/>
      <c r="L41" s="168"/>
      <c r="M41" s="168"/>
      <c r="N41" s="168"/>
    </row>
    <row r="42" spans="1:14" x14ac:dyDescent="0.25">
      <c r="A42" s="168"/>
      <c r="B42" s="168"/>
      <c r="C42" s="168"/>
      <c r="D42" s="168"/>
      <c r="E42" s="168"/>
      <c r="F42" s="168"/>
      <c r="G42" s="168"/>
      <c r="H42" s="168"/>
      <c r="I42" s="168"/>
      <c r="J42" s="168"/>
      <c r="K42" s="168"/>
      <c r="L42" s="168"/>
      <c r="M42" s="168"/>
      <c r="N42" s="168"/>
    </row>
  </sheetData>
  <mergeCells count="34">
    <mergeCell ref="A42:N42"/>
    <mergeCell ref="A36:N36"/>
    <mergeCell ref="A37:N37"/>
    <mergeCell ref="A38:N38"/>
    <mergeCell ref="A39:N39"/>
    <mergeCell ref="A40:N40"/>
    <mergeCell ref="A41:N41"/>
    <mergeCell ref="A35:N35"/>
    <mergeCell ref="A24:N24"/>
    <mergeCell ref="A25:N25"/>
    <mergeCell ref="A26:N26"/>
    <mergeCell ref="A27:N27"/>
    <mergeCell ref="A28:N28"/>
    <mergeCell ref="A29:N29"/>
    <mergeCell ref="A30:N30"/>
    <mergeCell ref="A31:N31"/>
    <mergeCell ref="A32:N32"/>
    <mergeCell ref="A33:N33"/>
    <mergeCell ref="A34:N34"/>
    <mergeCell ref="C4:D4"/>
    <mergeCell ref="E3:N3"/>
    <mergeCell ref="J1:Q1"/>
    <mergeCell ref="A23:N23"/>
    <mergeCell ref="A12:N12"/>
    <mergeCell ref="A13:N13"/>
    <mergeCell ref="A14:N14"/>
    <mergeCell ref="A15:N15"/>
    <mergeCell ref="A16:N16"/>
    <mergeCell ref="A17:N17"/>
    <mergeCell ref="A18:N18"/>
    <mergeCell ref="A19:N19"/>
    <mergeCell ref="A20:N20"/>
    <mergeCell ref="A21:N21"/>
    <mergeCell ref="A22:N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03"/>
  <sheetViews>
    <sheetView zoomScale="80" zoomScaleNormal="80" workbookViewId="0">
      <selection activeCell="D1" sqref="D1:K1"/>
    </sheetView>
  </sheetViews>
  <sheetFormatPr defaultRowHeight="15" x14ac:dyDescent="0.25"/>
  <cols>
    <col min="1" max="1" width="39.42578125" customWidth="1"/>
    <col min="2" max="2" width="101.42578125" style="44" customWidth="1"/>
    <col min="3" max="3" width="32.28515625" customWidth="1"/>
    <col min="4" max="4" width="31.7109375" customWidth="1"/>
    <col min="5" max="5" width="28.28515625" bestFit="1" customWidth="1"/>
    <col min="6" max="9" width="9.85546875" customWidth="1"/>
    <col min="10" max="10" width="23" customWidth="1"/>
    <col min="11" max="13" width="10" bestFit="1" customWidth="1"/>
    <col min="14" max="14" width="9" customWidth="1"/>
    <col min="15" max="15" width="9.42578125" customWidth="1"/>
    <col min="16" max="20" width="9.140625" customWidth="1"/>
    <col min="21" max="21" width="7.140625" customWidth="1"/>
    <col min="22" max="85" width="8.140625" customWidth="1"/>
    <col min="86" max="122" width="8.7109375" bestFit="1" customWidth="1"/>
  </cols>
  <sheetData>
    <row r="1" spans="1:15" ht="54.75" customHeight="1" x14ac:dyDescent="0.5">
      <c r="A1" s="90" t="s">
        <v>127</v>
      </c>
      <c r="B1" s="45"/>
      <c r="C1" s="1"/>
      <c r="D1" s="167" t="s">
        <v>139</v>
      </c>
      <c r="E1" s="167"/>
      <c r="F1" s="167"/>
      <c r="G1" s="167"/>
      <c r="H1" s="167"/>
      <c r="I1" s="167"/>
      <c r="J1" s="167"/>
      <c r="K1" s="167"/>
      <c r="L1" s="3"/>
      <c r="M1" s="3"/>
      <c r="N1" s="3"/>
      <c r="O1" s="3"/>
    </row>
    <row r="2" spans="1:15" ht="9.75" customHeight="1" x14ac:dyDescent="0.5">
      <c r="A2" s="88"/>
      <c r="B2" s="45"/>
      <c r="C2" s="1"/>
      <c r="H2" s="9"/>
      <c r="I2" s="3"/>
      <c r="J2" s="3"/>
      <c r="K2" s="3"/>
      <c r="L2" s="3"/>
      <c r="M2" s="3"/>
      <c r="N2" s="3"/>
      <c r="O2" s="3"/>
    </row>
    <row r="3" spans="1:15" ht="21" x14ac:dyDescent="0.35">
      <c r="A3" s="6" t="s">
        <v>135</v>
      </c>
      <c r="B3" s="45"/>
      <c r="C3" s="1"/>
      <c r="H3" s="9"/>
      <c r="I3" s="3"/>
      <c r="J3" s="3"/>
      <c r="K3" s="3"/>
      <c r="L3" s="3"/>
      <c r="M3" s="3"/>
      <c r="N3" s="3"/>
      <c r="O3" s="3"/>
    </row>
    <row r="4" spans="1:15" x14ac:dyDescent="0.25">
      <c r="A4" t="s">
        <v>138</v>
      </c>
      <c r="B4" s="45"/>
      <c r="C4" s="1"/>
      <c r="F4" s="2"/>
      <c r="G4" s="2"/>
      <c r="H4" s="9"/>
      <c r="I4" s="3"/>
      <c r="J4" s="3"/>
      <c r="K4" s="3"/>
      <c r="L4" s="3"/>
      <c r="M4" s="3"/>
      <c r="N4" s="3"/>
      <c r="O4" s="3"/>
    </row>
    <row r="5" spans="1:15" x14ac:dyDescent="0.25">
      <c r="A5" t="s">
        <v>126</v>
      </c>
      <c r="B5" s="45"/>
      <c r="C5" s="1"/>
      <c r="F5" s="2"/>
      <c r="G5" s="2"/>
      <c r="H5" s="9"/>
      <c r="I5" s="3"/>
      <c r="J5" s="3"/>
      <c r="K5" s="3"/>
      <c r="L5" s="3"/>
      <c r="M5" s="3"/>
      <c r="N5" s="3"/>
      <c r="O5" s="3"/>
    </row>
    <row r="6" spans="1:15" ht="15.75" thickBot="1" x14ac:dyDescent="0.3">
      <c r="A6" s="104"/>
      <c r="B6" s="45"/>
      <c r="C6" s="1"/>
      <c r="F6" s="2"/>
      <c r="G6" s="2"/>
      <c r="H6" s="9"/>
      <c r="I6" s="3"/>
      <c r="J6" s="3"/>
      <c r="K6" s="3"/>
      <c r="L6" s="3"/>
      <c r="M6" s="3"/>
      <c r="N6" s="3"/>
      <c r="O6" s="3"/>
    </row>
    <row r="7" spans="1:15" ht="15.75" thickBot="1" x14ac:dyDescent="0.3">
      <c r="A7" s="63" t="s">
        <v>46</v>
      </c>
      <c r="B7" s="62"/>
      <c r="C7" s="66" t="s">
        <v>47</v>
      </c>
      <c r="E7" s="11" t="s">
        <v>31</v>
      </c>
      <c r="F7" s="97"/>
      <c r="G7" s="97"/>
      <c r="H7" s="97"/>
      <c r="I7" s="97"/>
      <c r="J7" s="97"/>
      <c r="K7" s="97"/>
      <c r="L7" s="97"/>
      <c r="M7" s="97"/>
      <c r="N7" s="98"/>
      <c r="O7" s="99"/>
    </row>
    <row r="8" spans="1:15" x14ac:dyDescent="0.25">
      <c r="A8" s="53">
        <v>1</v>
      </c>
      <c r="B8" s="60" t="s">
        <v>24</v>
      </c>
      <c r="C8" s="74" t="s">
        <v>39</v>
      </c>
      <c r="E8" s="58">
        <v>1</v>
      </c>
      <c r="F8" s="183" t="s">
        <v>78</v>
      </c>
      <c r="G8" s="183"/>
      <c r="H8" s="183"/>
      <c r="I8" s="183"/>
      <c r="J8" s="183"/>
      <c r="K8" s="183"/>
      <c r="L8" s="183"/>
      <c r="M8" s="183"/>
      <c r="N8" s="9"/>
      <c r="O8" s="100"/>
    </row>
    <row r="9" spans="1:15" ht="15" customHeight="1" x14ac:dyDescent="0.25">
      <c r="A9" s="58">
        <v>2</v>
      </c>
      <c r="B9" s="2" t="s">
        <v>42</v>
      </c>
      <c r="C9" s="75" t="s">
        <v>40</v>
      </c>
      <c r="E9" s="58">
        <v>2</v>
      </c>
      <c r="F9" s="183" t="s">
        <v>79</v>
      </c>
      <c r="G9" s="183"/>
      <c r="H9" s="183"/>
      <c r="I9" s="183"/>
      <c r="J9" s="183"/>
      <c r="K9" s="183"/>
      <c r="L9" s="183"/>
      <c r="M9" s="183"/>
      <c r="N9" s="183"/>
      <c r="O9" s="184"/>
    </row>
    <row r="10" spans="1:15" ht="15.75" customHeight="1" x14ac:dyDescent="0.25">
      <c r="A10" s="58">
        <v>3</v>
      </c>
      <c r="B10" s="2" t="s">
        <v>45</v>
      </c>
      <c r="C10" s="75" t="s">
        <v>40</v>
      </c>
      <c r="E10" s="58">
        <v>3</v>
      </c>
      <c r="F10" s="183" t="s">
        <v>80</v>
      </c>
      <c r="G10" s="183"/>
      <c r="H10" s="183"/>
      <c r="I10" s="183"/>
      <c r="J10" s="183"/>
      <c r="K10" s="183"/>
      <c r="L10" s="183"/>
      <c r="M10" s="183"/>
      <c r="N10" s="183"/>
      <c r="O10" s="184"/>
    </row>
    <row r="11" spans="1:15" x14ac:dyDescent="0.25">
      <c r="A11" s="58">
        <v>4</v>
      </c>
      <c r="B11" s="2" t="s">
        <v>44</v>
      </c>
      <c r="C11" s="75" t="s">
        <v>40</v>
      </c>
      <c r="E11" s="58">
        <v>4</v>
      </c>
      <c r="F11" s="183" t="s">
        <v>81</v>
      </c>
      <c r="G11" s="183"/>
      <c r="H11" s="183"/>
      <c r="I11" s="183"/>
      <c r="J11" s="183"/>
      <c r="K11" s="183"/>
      <c r="L11" s="183"/>
      <c r="M11" s="183"/>
      <c r="N11" s="9"/>
      <c r="O11" s="100"/>
    </row>
    <row r="12" spans="1:15" x14ac:dyDescent="0.25">
      <c r="A12" s="58">
        <v>5</v>
      </c>
      <c r="B12" s="2" t="s">
        <v>43</v>
      </c>
      <c r="C12" s="75" t="s">
        <v>40</v>
      </c>
      <c r="E12" s="58">
        <v>5</v>
      </c>
      <c r="F12" s="183" t="s">
        <v>82</v>
      </c>
      <c r="G12" s="183"/>
      <c r="H12" s="183"/>
      <c r="I12" s="183"/>
      <c r="J12" s="183"/>
      <c r="K12" s="183"/>
      <c r="L12" s="183"/>
      <c r="M12" s="183"/>
      <c r="N12" s="9"/>
      <c r="O12" s="100"/>
    </row>
    <row r="13" spans="1:15" x14ac:dyDescent="0.25">
      <c r="A13" s="58">
        <v>6</v>
      </c>
      <c r="B13" s="2" t="s">
        <v>56</v>
      </c>
      <c r="C13" s="75" t="s">
        <v>41</v>
      </c>
      <c r="E13" s="58">
        <v>6</v>
      </c>
      <c r="F13" s="183" t="s">
        <v>83</v>
      </c>
      <c r="G13" s="183"/>
      <c r="H13" s="183"/>
      <c r="I13" s="183"/>
      <c r="J13" s="183"/>
      <c r="K13" s="183"/>
      <c r="L13" s="183"/>
      <c r="M13" s="183"/>
      <c r="N13" s="9"/>
      <c r="O13" s="100"/>
    </row>
    <row r="14" spans="1:15" x14ac:dyDescent="0.25">
      <c r="A14" s="58">
        <v>7</v>
      </c>
      <c r="B14" s="96" t="s">
        <v>38</v>
      </c>
      <c r="C14" s="75"/>
      <c r="E14" s="58">
        <v>7</v>
      </c>
      <c r="F14" s="183" t="s">
        <v>84</v>
      </c>
      <c r="G14" s="183"/>
      <c r="H14" s="183"/>
      <c r="I14" s="183"/>
      <c r="J14" s="183"/>
      <c r="K14" s="183"/>
      <c r="L14" s="183"/>
      <c r="M14" s="183"/>
      <c r="N14" s="9"/>
      <c r="O14" s="100"/>
    </row>
    <row r="15" spans="1:15" ht="15.75" thickBot="1" x14ac:dyDescent="0.3">
      <c r="A15" s="50">
        <v>8</v>
      </c>
      <c r="B15" s="61" t="s">
        <v>54</v>
      </c>
      <c r="C15" s="76"/>
      <c r="E15" s="50">
        <v>8</v>
      </c>
      <c r="F15" s="182" t="s">
        <v>85</v>
      </c>
      <c r="G15" s="182"/>
      <c r="H15" s="182"/>
      <c r="I15" s="182"/>
      <c r="J15" s="182"/>
      <c r="K15" s="182"/>
      <c r="L15" s="182"/>
      <c r="M15" s="182"/>
      <c r="N15" s="101"/>
      <c r="O15" s="102"/>
    </row>
    <row r="16" spans="1:15" ht="21" x14ac:dyDescent="0.35">
      <c r="A16" s="6"/>
      <c r="B16" s="45"/>
      <c r="C16" s="1"/>
      <c r="F16" s="96"/>
      <c r="G16" s="96"/>
      <c r="H16" s="9"/>
      <c r="I16" s="9"/>
      <c r="J16" s="9"/>
      <c r="K16" s="9"/>
      <c r="L16" s="9"/>
      <c r="M16" s="9"/>
      <c r="N16" s="9"/>
      <c r="O16" s="9"/>
    </row>
    <row r="17" spans="1:4" ht="15.75" thickBot="1" x14ac:dyDescent="0.3"/>
    <row r="18" spans="1:4" x14ac:dyDescent="0.25">
      <c r="A18" s="11" t="s">
        <v>2</v>
      </c>
      <c r="B18" s="46" t="s">
        <v>3</v>
      </c>
      <c r="C18" s="70" t="s">
        <v>26</v>
      </c>
      <c r="D18" s="71" t="s">
        <v>34</v>
      </c>
    </row>
    <row r="19" spans="1:4" x14ac:dyDescent="0.25">
      <c r="A19" s="139" t="s">
        <v>86</v>
      </c>
      <c r="B19" s="48" t="s">
        <v>4</v>
      </c>
      <c r="C19" s="49" t="s">
        <v>25</v>
      </c>
      <c r="D19" s="65"/>
    </row>
    <row r="20" spans="1:4" ht="15.75" thickBot="1" x14ac:dyDescent="0.3">
      <c r="A20" s="139" t="s">
        <v>87</v>
      </c>
      <c r="B20" s="48" t="s">
        <v>5</v>
      </c>
      <c r="C20" s="49" t="s">
        <v>57</v>
      </c>
      <c r="D20" s="65"/>
    </row>
    <row r="21" spans="1:4" x14ac:dyDescent="0.25">
      <c r="A21" s="138" t="s">
        <v>88</v>
      </c>
      <c r="B21" s="54" t="s">
        <v>27</v>
      </c>
      <c r="C21" s="73">
        <f>365/12</f>
        <v>30.416666666666668</v>
      </c>
      <c r="D21" s="64"/>
    </row>
    <row r="22" spans="1:4" x14ac:dyDescent="0.25">
      <c r="A22" s="139" t="s">
        <v>89</v>
      </c>
      <c r="B22" s="48" t="s">
        <v>6</v>
      </c>
      <c r="C22" s="67">
        <v>0.7</v>
      </c>
      <c r="D22" s="65"/>
    </row>
    <row r="23" spans="1:4" ht="18.75" thickBot="1" x14ac:dyDescent="0.4">
      <c r="A23" s="50" t="s">
        <v>28</v>
      </c>
      <c r="B23" s="51" t="s">
        <v>7</v>
      </c>
      <c r="C23" s="68">
        <v>0.2</v>
      </c>
      <c r="D23" s="65"/>
    </row>
    <row r="24" spans="1:4" x14ac:dyDescent="0.25">
      <c r="A24" s="138" t="s">
        <v>90</v>
      </c>
      <c r="B24" s="54" t="s">
        <v>8</v>
      </c>
      <c r="C24" s="56" t="s">
        <v>25</v>
      </c>
      <c r="D24" s="64" t="s">
        <v>58</v>
      </c>
    </row>
    <row r="25" spans="1:4" x14ac:dyDescent="0.25">
      <c r="A25" s="139" t="s">
        <v>91</v>
      </c>
      <c r="B25" s="48" t="s">
        <v>9</v>
      </c>
      <c r="C25" s="49" t="s">
        <v>25</v>
      </c>
      <c r="D25" s="65" t="s">
        <v>59</v>
      </c>
    </row>
    <row r="26" spans="1:4" x14ac:dyDescent="0.25">
      <c r="A26" s="139" t="s">
        <v>92</v>
      </c>
      <c r="B26" s="48" t="s">
        <v>10</v>
      </c>
      <c r="C26" s="49" t="s">
        <v>25</v>
      </c>
      <c r="D26" s="65" t="s">
        <v>60</v>
      </c>
    </row>
    <row r="27" spans="1:4" x14ac:dyDescent="0.25">
      <c r="A27" s="139" t="s">
        <v>93</v>
      </c>
      <c r="B27" s="48" t="s">
        <v>11</v>
      </c>
      <c r="C27" s="49" t="s">
        <v>25</v>
      </c>
      <c r="D27" s="65" t="s">
        <v>61</v>
      </c>
    </row>
    <row r="28" spans="1:4" ht="15.75" thickBot="1" x14ac:dyDescent="0.3">
      <c r="A28" s="50" t="s">
        <v>94</v>
      </c>
      <c r="B28" s="51" t="s">
        <v>12</v>
      </c>
      <c r="C28" s="57" t="s">
        <v>25</v>
      </c>
      <c r="D28" s="65" t="s">
        <v>62</v>
      </c>
    </row>
    <row r="29" spans="1:4" x14ac:dyDescent="0.25">
      <c r="A29" s="211" t="s">
        <v>95</v>
      </c>
      <c r="B29" s="209" t="s">
        <v>29</v>
      </c>
      <c r="C29" s="67" t="s">
        <v>65</v>
      </c>
      <c r="D29" s="69" t="s">
        <v>32</v>
      </c>
    </row>
    <row r="30" spans="1:4" x14ac:dyDescent="0.25">
      <c r="A30" s="212"/>
      <c r="B30" s="210"/>
      <c r="C30" s="67" t="s">
        <v>65</v>
      </c>
      <c r="D30" s="59" t="s">
        <v>33</v>
      </c>
    </row>
    <row r="31" spans="1:4" ht="39.75" customHeight="1" x14ac:dyDescent="0.25">
      <c r="A31" s="139" t="s">
        <v>96</v>
      </c>
      <c r="B31" s="48" t="s">
        <v>55</v>
      </c>
      <c r="C31" s="49">
        <f>IF($C$8="Domestic",3,IF($C$14="Full-tine",3,IF($C$14="Half-time",2,IF($C$14="Boarding School",4,"Complete Questions"))))</f>
        <v>3</v>
      </c>
      <c r="D31" s="59"/>
    </row>
    <row r="32" spans="1:4" ht="43.5" customHeight="1" thickBot="1" x14ac:dyDescent="0.3">
      <c r="A32" s="50" t="s">
        <v>97</v>
      </c>
      <c r="B32" s="51" t="s">
        <v>30</v>
      </c>
      <c r="C32" s="68" t="s">
        <v>65</v>
      </c>
      <c r="D32" s="72"/>
    </row>
    <row r="33" spans="1:4" ht="30" x14ac:dyDescent="0.25">
      <c r="A33" s="211" t="s">
        <v>98</v>
      </c>
      <c r="B33" s="209" t="s">
        <v>13</v>
      </c>
      <c r="C33" s="47" t="str">
        <f>C29</f>
        <v>See Table below for estimations</v>
      </c>
      <c r="D33" s="69" t="s">
        <v>48</v>
      </c>
    </row>
    <row r="34" spans="1:4" ht="30" customHeight="1" x14ac:dyDescent="0.25">
      <c r="A34" s="212"/>
      <c r="B34" s="210"/>
      <c r="C34" s="55" t="str">
        <f>C30</f>
        <v>See Table below for estimations</v>
      </c>
      <c r="D34" s="59" t="s">
        <v>49</v>
      </c>
    </row>
    <row r="35" spans="1:4" ht="30" customHeight="1" x14ac:dyDescent="0.25">
      <c r="A35" s="139" t="s">
        <v>99</v>
      </c>
      <c r="B35" s="48" t="s">
        <v>14</v>
      </c>
      <c r="C35" s="49">
        <f>IF($C$8="Domestic",1,IF($C$14="Full-tine",1,IF($C$14="Half-time",1,IF($C$14="Boarding School",3,"Complete Questions"))))</f>
        <v>1</v>
      </c>
      <c r="D35" s="59"/>
    </row>
    <row r="36" spans="1:4" ht="30.75" thickBot="1" x14ac:dyDescent="0.3">
      <c r="A36" s="50" t="s">
        <v>100</v>
      </c>
      <c r="B36" s="51" t="s">
        <v>15</v>
      </c>
      <c r="C36" s="52" t="str">
        <f>C32</f>
        <v>See Table below for estimations</v>
      </c>
      <c r="D36" s="72" t="s">
        <v>35</v>
      </c>
    </row>
    <row r="37" spans="1:4" ht="30" x14ac:dyDescent="0.25">
      <c r="A37" s="138" t="s">
        <v>101</v>
      </c>
      <c r="B37" s="54" t="s">
        <v>36</v>
      </c>
      <c r="C37" s="67" t="s">
        <v>65</v>
      </c>
      <c r="D37" s="69"/>
    </row>
    <row r="38" spans="1:4" ht="30" customHeight="1" x14ac:dyDescent="0.25">
      <c r="A38" s="139" t="s">
        <v>102</v>
      </c>
      <c r="B38" s="48" t="s">
        <v>16</v>
      </c>
      <c r="C38" s="49">
        <f>IF($C$8="Domestic",5,IF($C$14="Full-tine",5,IF($C$14="Half-time",2,IF($C$14="Boarding School",7,"Complete Questions"))))</f>
        <v>5</v>
      </c>
      <c r="D38" s="59"/>
    </row>
    <row r="39" spans="1:4" ht="30.75" thickBot="1" x14ac:dyDescent="0.3">
      <c r="A39" s="50" t="s">
        <v>103</v>
      </c>
      <c r="B39" s="51" t="s">
        <v>17</v>
      </c>
      <c r="C39" s="52" t="str">
        <f>C32</f>
        <v>See Table below for estimations</v>
      </c>
      <c r="D39" s="72" t="s">
        <v>35</v>
      </c>
    </row>
    <row r="40" spans="1:4" ht="30" x14ac:dyDescent="0.25">
      <c r="A40" s="138" t="s">
        <v>104</v>
      </c>
      <c r="B40" s="54" t="s">
        <v>18</v>
      </c>
      <c r="C40" s="47" t="str">
        <f>C37</f>
        <v>See Table below for estimations</v>
      </c>
      <c r="D40" s="69" t="s">
        <v>37</v>
      </c>
    </row>
    <row r="41" spans="1:4" ht="30" customHeight="1" x14ac:dyDescent="0.25">
      <c r="A41" s="139" t="s">
        <v>105</v>
      </c>
      <c r="B41" s="48" t="s">
        <v>19</v>
      </c>
      <c r="C41" s="49">
        <f>IF($C$8="Domestic",4,IF($C$14="Full-tine",4,IF($C$14="Half-time",2,IF($C$14="Boarding School",6,"Complete Questions"))))</f>
        <v>4</v>
      </c>
      <c r="D41" s="59"/>
    </row>
    <row r="42" spans="1:4" ht="30.75" thickBot="1" x14ac:dyDescent="0.3">
      <c r="A42" s="50" t="s">
        <v>106</v>
      </c>
      <c r="B42" s="51" t="s">
        <v>20</v>
      </c>
      <c r="C42" s="52" t="str">
        <f>C32</f>
        <v>See Table below for estimations</v>
      </c>
      <c r="D42" s="72" t="s">
        <v>35</v>
      </c>
    </row>
    <row r="43" spans="1:4" ht="30" x14ac:dyDescent="0.25">
      <c r="A43" s="138" t="s">
        <v>107</v>
      </c>
      <c r="B43" s="54" t="s">
        <v>21</v>
      </c>
      <c r="C43" s="47" t="str">
        <f>C37</f>
        <v>See Table below for estimations</v>
      </c>
      <c r="D43" s="69" t="s">
        <v>37</v>
      </c>
    </row>
    <row r="44" spans="1:4" ht="30" customHeight="1" x14ac:dyDescent="0.25">
      <c r="A44" s="139" t="s">
        <v>108</v>
      </c>
      <c r="B44" s="48" t="s">
        <v>22</v>
      </c>
      <c r="C44" s="49">
        <f>IF($C$8="Domestic",0,IF($C$14="Full-tine",10,IF($C$14="Half-time",5,IF($C$14="Boarding School",IF(C15="Flushing",10,IF(C15="Pour Flush",3,"Complete Questions")),"Complete Questions"))))</f>
        <v>0</v>
      </c>
      <c r="D44" s="65"/>
    </row>
    <row r="45" spans="1:4" ht="30.75" thickBot="1" x14ac:dyDescent="0.3">
      <c r="A45" s="50" t="s">
        <v>109</v>
      </c>
      <c r="B45" s="51" t="s">
        <v>23</v>
      </c>
      <c r="C45" s="52" t="str">
        <f>C32</f>
        <v>See Table below for estimations</v>
      </c>
      <c r="D45" s="72" t="s">
        <v>35</v>
      </c>
    </row>
    <row r="47" spans="1:4" ht="18.75" x14ac:dyDescent="0.3">
      <c r="A47" s="121" t="s">
        <v>130</v>
      </c>
    </row>
    <row r="48" spans="1:4" ht="15.75" thickBot="1" x14ac:dyDescent="0.3">
      <c r="C48" s="89" t="s">
        <v>53</v>
      </c>
    </row>
    <row r="49" spans="1:122" ht="15.75" thickBot="1" x14ac:dyDescent="0.3">
      <c r="A49" s="45"/>
      <c r="B49" s="83" t="s">
        <v>52</v>
      </c>
      <c r="C49" s="171">
        <v>1</v>
      </c>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0"/>
      <c r="BR49" s="170"/>
      <c r="BS49" s="170"/>
      <c r="BT49" s="170"/>
      <c r="BU49" s="170"/>
      <c r="BV49" s="170"/>
      <c r="BW49" s="170"/>
      <c r="BX49" s="170"/>
      <c r="BY49" s="170"/>
      <c r="BZ49" s="170"/>
      <c r="CA49" s="170"/>
      <c r="CB49" s="170"/>
      <c r="CC49" s="170"/>
      <c r="CD49" s="170"/>
      <c r="CE49" s="170"/>
      <c r="CF49" s="170"/>
      <c r="CG49" s="170"/>
      <c r="CH49" s="172"/>
      <c r="CI49" s="165">
        <v>2</v>
      </c>
      <c r="CJ49" s="164"/>
      <c r="CK49" s="164"/>
      <c r="CL49" s="164"/>
      <c r="CM49" s="164"/>
      <c r="CN49" s="164"/>
      <c r="CO49" s="164"/>
      <c r="CP49" s="164"/>
      <c r="CQ49" s="164"/>
      <c r="CR49" s="164"/>
      <c r="CS49" s="164"/>
      <c r="CT49" s="164"/>
      <c r="CU49" s="164"/>
      <c r="CV49" s="164"/>
      <c r="CW49" s="164"/>
      <c r="CX49" s="164"/>
      <c r="CY49" s="164"/>
      <c r="CZ49" s="164"/>
      <c r="DA49" s="164"/>
      <c r="DB49" s="164"/>
      <c r="DC49" s="164"/>
      <c r="DD49" s="164"/>
      <c r="DE49" s="164"/>
      <c r="DF49" s="164"/>
      <c r="DG49" s="164"/>
      <c r="DH49" s="164"/>
      <c r="DI49" s="164"/>
      <c r="DJ49" s="164"/>
      <c r="DK49" s="164"/>
      <c r="DL49" s="164"/>
      <c r="DM49" s="164"/>
      <c r="DN49" s="164"/>
      <c r="DO49" s="164"/>
      <c r="DP49" s="164"/>
      <c r="DQ49" s="164"/>
      <c r="DR49" s="166"/>
    </row>
    <row r="50" spans="1:122" ht="15.75" thickBot="1" x14ac:dyDescent="0.3">
      <c r="A50" s="45"/>
      <c r="B50" s="83" t="s">
        <v>118</v>
      </c>
      <c r="C50" s="171">
        <v>1</v>
      </c>
      <c r="D50" s="170"/>
      <c r="E50" s="170"/>
      <c r="F50" s="170"/>
      <c r="G50" s="170"/>
      <c r="H50" s="170"/>
      <c r="I50" s="170"/>
      <c r="J50" s="170"/>
      <c r="K50" s="170"/>
      <c r="L50" s="170"/>
      <c r="M50" s="170"/>
      <c r="N50" s="170"/>
      <c r="O50" s="170">
        <v>2</v>
      </c>
      <c r="P50" s="170"/>
      <c r="Q50" s="170"/>
      <c r="R50" s="170"/>
      <c r="S50" s="170"/>
      <c r="T50" s="170"/>
      <c r="U50" s="170"/>
      <c r="V50" s="170"/>
      <c r="W50" s="170"/>
      <c r="X50" s="170"/>
      <c r="Y50" s="170"/>
      <c r="Z50" s="170"/>
      <c r="AA50" s="171">
        <v>3</v>
      </c>
      <c r="AB50" s="170"/>
      <c r="AC50" s="170"/>
      <c r="AD50" s="170"/>
      <c r="AE50" s="170"/>
      <c r="AF50" s="170"/>
      <c r="AG50" s="170"/>
      <c r="AH50" s="170"/>
      <c r="AI50" s="170"/>
      <c r="AJ50" s="170"/>
      <c r="AK50" s="170"/>
      <c r="AL50" s="170"/>
      <c r="AM50" s="170">
        <v>4</v>
      </c>
      <c r="AN50" s="170"/>
      <c r="AO50" s="170"/>
      <c r="AP50" s="170"/>
      <c r="AQ50" s="170"/>
      <c r="AR50" s="170"/>
      <c r="AS50" s="170"/>
      <c r="AT50" s="170"/>
      <c r="AU50" s="170"/>
      <c r="AV50" s="170"/>
      <c r="AW50" s="170"/>
      <c r="AX50" s="170"/>
      <c r="AY50" s="171">
        <v>5</v>
      </c>
      <c r="AZ50" s="170"/>
      <c r="BA50" s="170"/>
      <c r="BB50" s="170"/>
      <c r="BC50" s="170"/>
      <c r="BD50" s="170"/>
      <c r="BE50" s="170"/>
      <c r="BF50" s="170"/>
      <c r="BG50" s="170"/>
      <c r="BH50" s="170"/>
      <c r="BI50" s="170"/>
      <c r="BJ50" s="170"/>
      <c r="BK50" s="170">
        <v>6</v>
      </c>
      <c r="BL50" s="170"/>
      <c r="BM50" s="170"/>
      <c r="BN50" s="170"/>
      <c r="BO50" s="170"/>
      <c r="BP50" s="170"/>
      <c r="BQ50" s="170"/>
      <c r="BR50" s="170"/>
      <c r="BS50" s="170"/>
      <c r="BT50" s="170"/>
      <c r="BU50" s="170"/>
      <c r="BV50" s="170"/>
      <c r="BW50" s="171">
        <v>7</v>
      </c>
      <c r="BX50" s="170"/>
      <c r="BY50" s="170"/>
      <c r="BZ50" s="170"/>
      <c r="CA50" s="170"/>
      <c r="CB50" s="170"/>
      <c r="CC50" s="170"/>
      <c r="CD50" s="170"/>
      <c r="CE50" s="170"/>
      <c r="CF50" s="170"/>
      <c r="CG50" s="170"/>
      <c r="CH50" s="170"/>
      <c r="CI50" s="170">
        <v>8</v>
      </c>
      <c r="CJ50" s="170"/>
      <c r="CK50" s="170"/>
      <c r="CL50" s="170"/>
      <c r="CM50" s="170"/>
      <c r="CN50" s="170"/>
      <c r="CO50" s="170"/>
      <c r="CP50" s="170"/>
      <c r="CQ50" s="170"/>
      <c r="CR50" s="170"/>
      <c r="CS50" s="170"/>
      <c r="CT50" s="170"/>
      <c r="CU50" s="171">
        <v>9</v>
      </c>
      <c r="CV50" s="170"/>
      <c r="CW50" s="170"/>
      <c r="CX50" s="170"/>
      <c r="CY50" s="170"/>
      <c r="CZ50" s="170"/>
      <c r="DA50" s="170"/>
      <c r="DB50" s="170"/>
      <c r="DC50" s="170"/>
      <c r="DD50" s="170"/>
      <c r="DE50" s="170"/>
      <c r="DF50" s="170"/>
      <c r="DG50" s="170">
        <v>10</v>
      </c>
      <c r="DH50" s="170"/>
      <c r="DI50" s="170"/>
      <c r="DJ50" s="170"/>
      <c r="DK50" s="170"/>
      <c r="DL50" s="170"/>
      <c r="DM50" s="170"/>
      <c r="DN50" s="170"/>
      <c r="DO50" s="170"/>
      <c r="DP50" s="170"/>
      <c r="DQ50" s="170"/>
      <c r="DR50" s="170"/>
    </row>
    <row r="51" spans="1:122" ht="21.75" thickBot="1" x14ac:dyDescent="0.4">
      <c r="A51" s="105"/>
      <c r="B51" s="83" t="s">
        <v>51</v>
      </c>
      <c r="C51" s="213">
        <v>1</v>
      </c>
      <c r="D51" s="214"/>
      <c r="E51" s="214"/>
      <c r="F51" s="214"/>
      <c r="G51" s="214"/>
      <c r="H51" s="214"/>
      <c r="I51" s="214"/>
      <c r="J51" s="214"/>
      <c r="K51" s="214"/>
      <c r="L51" s="214"/>
      <c r="M51" s="214"/>
      <c r="N51" s="215"/>
      <c r="O51" s="197">
        <v>2</v>
      </c>
      <c r="P51" s="198"/>
      <c r="Q51" s="198"/>
      <c r="R51" s="198"/>
      <c r="S51" s="198"/>
      <c r="T51" s="198"/>
      <c r="U51" s="198"/>
      <c r="V51" s="198"/>
      <c r="W51" s="198"/>
      <c r="X51" s="198"/>
      <c r="Y51" s="198"/>
      <c r="Z51" s="199"/>
      <c r="AA51" s="200">
        <v>3</v>
      </c>
      <c r="AB51" s="201"/>
      <c r="AC51" s="201"/>
      <c r="AD51" s="201"/>
      <c r="AE51" s="201"/>
      <c r="AF51" s="201"/>
      <c r="AG51" s="201"/>
      <c r="AH51" s="201"/>
      <c r="AI51" s="201"/>
      <c r="AJ51" s="201"/>
      <c r="AK51" s="201"/>
      <c r="AL51" s="202"/>
      <c r="AM51" s="203">
        <v>4</v>
      </c>
      <c r="AN51" s="204"/>
      <c r="AO51" s="204"/>
      <c r="AP51" s="204"/>
      <c r="AQ51" s="204"/>
      <c r="AR51" s="204"/>
      <c r="AS51" s="204"/>
      <c r="AT51" s="204"/>
      <c r="AU51" s="204"/>
      <c r="AV51" s="204"/>
      <c r="AW51" s="204"/>
      <c r="AX51" s="205"/>
      <c r="AY51" s="191">
        <v>5</v>
      </c>
      <c r="AZ51" s="192"/>
      <c r="BA51" s="192"/>
      <c r="BB51" s="192"/>
      <c r="BC51" s="192"/>
      <c r="BD51" s="192"/>
      <c r="BE51" s="192"/>
      <c r="BF51" s="192"/>
      <c r="BG51" s="192"/>
      <c r="BH51" s="192"/>
      <c r="BI51" s="192"/>
      <c r="BJ51" s="193"/>
      <c r="BK51" s="206">
        <v>6</v>
      </c>
      <c r="BL51" s="207"/>
      <c r="BM51" s="207"/>
      <c r="BN51" s="207"/>
      <c r="BO51" s="207"/>
      <c r="BP51" s="207"/>
      <c r="BQ51" s="207"/>
      <c r="BR51" s="207"/>
      <c r="BS51" s="207"/>
      <c r="BT51" s="207"/>
      <c r="BU51" s="207"/>
      <c r="BV51" s="208"/>
      <c r="BW51" s="185">
        <v>7</v>
      </c>
      <c r="BX51" s="186"/>
      <c r="BY51" s="186"/>
      <c r="BZ51" s="186"/>
      <c r="CA51" s="186"/>
      <c r="CB51" s="186"/>
      <c r="CC51" s="186"/>
      <c r="CD51" s="186"/>
      <c r="CE51" s="186"/>
      <c r="CF51" s="186"/>
      <c r="CG51" s="186"/>
      <c r="CH51" s="187"/>
      <c r="CI51" s="188">
        <v>8</v>
      </c>
      <c r="CJ51" s="189"/>
      <c r="CK51" s="189"/>
      <c r="CL51" s="189"/>
      <c r="CM51" s="189"/>
      <c r="CN51" s="189"/>
      <c r="CO51" s="189"/>
      <c r="CP51" s="189"/>
      <c r="CQ51" s="189"/>
      <c r="CR51" s="189"/>
      <c r="CS51" s="189"/>
      <c r="CT51" s="190"/>
      <c r="CU51" s="191">
        <v>9</v>
      </c>
      <c r="CV51" s="192"/>
      <c r="CW51" s="192"/>
      <c r="CX51" s="192"/>
      <c r="CY51" s="192"/>
      <c r="CZ51" s="192"/>
      <c r="DA51" s="192"/>
      <c r="DB51" s="192"/>
      <c r="DC51" s="192"/>
      <c r="DD51" s="192"/>
      <c r="DE51" s="192"/>
      <c r="DF51" s="193"/>
      <c r="DG51" s="194">
        <v>10</v>
      </c>
      <c r="DH51" s="195"/>
      <c r="DI51" s="195"/>
      <c r="DJ51" s="195"/>
      <c r="DK51" s="195"/>
      <c r="DL51" s="195"/>
      <c r="DM51" s="195"/>
      <c r="DN51" s="195"/>
      <c r="DO51" s="195"/>
      <c r="DP51" s="195"/>
      <c r="DQ51" s="195"/>
      <c r="DR51" s="196"/>
    </row>
    <row r="52" spans="1:122" ht="15.75" thickBot="1" x14ac:dyDescent="0.3">
      <c r="A52" s="11"/>
      <c r="B52" s="84" t="s">
        <v>50</v>
      </c>
      <c r="C52" s="162">
        <v>1</v>
      </c>
      <c r="D52" s="26">
        <v>2</v>
      </c>
      <c r="E52" s="26">
        <v>3</v>
      </c>
      <c r="F52" s="26">
        <v>4</v>
      </c>
      <c r="G52" s="26">
        <v>5</v>
      </c>
      <c r="H52" s="26">
        <v>6</v>
      </c>
      <c r="I52" s="26">
        <v>7</v>
      </c>
      <c r="J52" s="26">
        <v>8</v>
      </c>
      <c r="K52" s="26">
        <v>9</v>
      </c>
      <c r="L52" s="26">
        <v>10</v>
      </c>
      <c r="M52" s="26">
        <v>11</v>
      </c>
      <c r="N52" s="27">
        <v>12</v>
      </c>
      <c r="O52" s="28">
        <v>1</v>
      </c>
      <c r="P52" s="29">
        <v>2</v>
      </c>
      <c r="Q52" s="29">
        <v>3</v>
      </c>
      <c r="R52" s="29">
        <v>4</v>
      </c>
      <c r="S52" s="29">
        <v>5</v>
      </c>
      <c r="T52" s="29">
        <v>6</v>
      </c>
      <c r="U52" s="29">
        <v>7</v>
      </c>
      <c r="V52" s="29">
        <v>8</v>
      </c>
      <c r="W52" s="29">
        <v>9</v>
      </c>
      <c r="X52" s="29">
        <v>10</v>
      </c>
      <c r="Y52" s="29">
        <v>11</v>
      </c>
      <c r="Z52" s="30">
        <v>12</v>
      </c>
      <c r="AA52" s="31">
        <v>1</v>
      </c>
      <c r="AB52" s="32">
        <v>2</v>
      </c>
      <c r="AC52" s="32">
        <v>3</v>
      </c>
      <c r="AD52" s="32">
        <v>4</v>
      </c>
      <c r="AE52" s="32">
        <v>5</v>
      </c>
      <c r="AF52" s="32">
        <v>6</v>
      </c>
      <c r="AG52" s="32">
        <v>7</v>
      </c>
      <c r="AH52" s="32">
        <v>8</v>
      </c>
      <c r="AI52" s="32">
        <v>9</v>
      </c>
      <c r="AJ52" s="32">
        <v>10</v>
      </c>
      <c r="AK52" s="32">
        <v>11</v>
      </c>
      <c r="AL52" s="33">
        <v>12</v>
      </c>
      <c r="AM52" s="34">
        <v>1</v>
      </c>
      <c r="AN52" s="35">
        <v>2</v>
      </c>
      <c r="AO52" s="35">
        <v>3</v>
      </c>
      <c r="AP52" s="35">
        <v>4</v>
      </c>
      <c r="AQ52" s="35">
        <v>5</v>
      </c>
      <c r="AR52" s="35">
        <v>6</v>
      </c>
      <c r="AS52" s="35">
        <v>7</v>
      </c>
      <c r="AT52" s="35">
        <v>8</v>
      </c>
      <c r="AU52" s="35">
        <v>9</v>
      </c>
      <c r="AV52" s="35">
        <v>10</v>
      </c>
      <c r="AW52" s="35">
        <v>11</v>
      </c>
      <c r="AX52" s="36">
        <v>12</v>
      </c>
      <c r="AY52" s="37">
        <v>1</v>
      </c>
      <c r="AZ52" s="38">
        <v>2</v>
      </c>
      <c r="BA52" s="38">
        <v>3</v>
      </c>
      <c r="BB52" s="38">
        <v>4</v>
      </c>
      <c r="BC52" s="38">
        <v>5</v>
      </c>
      <c r="BD52" s="38">
        <v>6</v>
      </c>
      <c r="BE52" s="38">
        <v>7</v>
      </c>
      <c r="BF52" s="38">
        <v>8</v>
      </c>
      <c r="BG52" s="38">
        <v>9</v>
      </c>
      <c r="BH52" s="38">
        <v>10</v>
      </c>
      <c r="BI52" s="38">
        <v>11</v>
      </c>
      <c r="BJ52" s="39">
        <v>12</v>
      </c>
      <c r="BK52" s="91">
        <v>1</v>
      </c>
      <c r="BL52" s="92">
        <v>2</v>
      </c>
      <c r="BM52" s="92">
        <v>3</v>
      </c>
      <c r="BN52" s="92">
        <v>4</v>
      </c>
      <c r="BO52" s="92">
        <v>5</v>
      </c>
      <c r="BP52" s="92">
        <v>6</v>
      </c>
      <c r="BQ52" s="92">
        <v>7</v>
      </c>
      <c r="BR52" s="92">
        <v>8</v>
      </c>
      <c r="BS52" s="92">
        <v>9</v>
      </c>
      <c r="BT52" s="92">
        <v>10</v>
      </c>
      <c r="BU52" s="92">
        <v>11</v>
      </c>
      <c r="BV52" s="93">
        <v>12</v>
      </c>
      <c r="BW52" s="40">
        <v>1</v>
      </c>
      <c r="BX52" s="41">
        <v>2</v>
      </c>
      <c r="BY52" s="41">
        <v>3</v>
      </c>
      <c r="BZ52" s="41">
        <v>4</v>
      </c>
      <c r="CA52" s="41">
        <v>5</v>
      </c>
      <c r="CB52" s="41">
        <v>6</v>
      </c>
      <c r="CC52" s="41">
        <v>7</v>
      </c>
      <c r="CD52" s="41">
        <v>8</v>
      </c>
      <c r="CE52" s="41">
        <v>9</v>
      </c>
      <c r="CF52" s="41">
        <v>10</v>
      </c>
      <c r="CG52" s="41">
        <v>11</v>
      </c>
      <c r="CH52" s="41">
        <v>12</v>
      </c>
      <c r="CI52" s="42">
        <v>1</v>
      </c>
      <c r="CJ52" s="43">
        <v>2</v>
      </c>
      <c r="CK52" s="43">
        <v>3</v>
      </c>
      <c r="CL52" s="43">
        <v>4</v>
      </c>
      <c r="CM52" s="43">
        <v>5</v>
      </c>
      <c r="CN52" s="43">
        <v>6</v>
      </c>
      <c r="CO52" s="43">
        <v>7</v>
      </c>
      <c r="CP52" s="43">
        <v>8</v>
      </c>
      <c r="CQ52" s="43">
        <v>9</v>
      </c>
      <c r="CR52" s="43">
        <v>10</v>
      </c>
      <c r="CS52" s="43">
        <v>11</v>
      </c>
      <c r="CT52" s="43">
        <v>12</v>
      </c>
      <c r="CU52" s="28">
        <v>1</v>
      </c>
      <c r="CV52" s="29">
        <v>2</v>
      </c>
      <c r="CW52" s="29">
        <v>3</v>
      </c>
      <c r="CX52" s="29">
        <v>4</v>
      </c>
      <c r="CY52" s="29">
        <v>5</v>
      </c>
      <c r="CZ52" s="29">
        <v>6</v>
      </c>
      <c r="DA52" s="29">
        <v>7</v>
      </c>
      <c r="DB52" s="29">
        <v>8</v>
      </c>
      <c r="DC52" s="29">
        <v>9</v>
      </c>
      <c r="DD52" s="29">
        <v>10</v>
      </c>
      <c r="DE52" s="29">
        <v>11</v>
      </c>
      <c r="DF52" s="30">
        <v>12</v>
      </c>
      <c r="DG52" s="94">
        <v>1</v>
      </c>
      <c r="DH52" s="94">
        <v>2</v>
      </c>
      <c r="DI52" s="94">
        <v>3</v>
      </c>
      <c r="DJ52" s="94">
        <v>4</v>
      </c>
      <c r="DK52" s="94">
        <v>5</v>
      </c>
      <c r="DL52" s="94">
        <v>6</v>
      </c>
      <c r="DM52" s="94">
        <v>7</v>
      </c>
      <c r="DN52" s="94">
        <v>8</v>
      </c>
      <c r="DO52" s="94">
        <v>9</v>
      </c>
      <c r="DP52" s="94">
        <v>10</v>
      </c>
      <c r="DQ52" s="94">
        <v>11</v>
      </c>
      <c r="DR52" s="95">
        <v>12</v>
      </c>
    </row>
    <row r="53" spans="1:122" ht="15.75" thickBot="1" x14ac:dyDescent="0.3">
      <c r="A53" s="7"/>
      <c r="B53" s="137" t="s">
        <v>87</v>
      </c>
      <c r="C53" s="77">
        <v>2500</v>
      </c>
      <c r="D53" s="78">
        <f>C53</f>
        <v>2500</v>
      </c>
      <c r="E53" s="78">
        <f t="shared" ref="E53:BP53" si="0">D53</f>
        <v>2500</v>
      </c>
      <c r="F53" s="78">
        <f t="shared" si="0"/>
        <v>2500</v>
      </c>
      <c r="G53" s="78">
        <f t="shared" si="0"/>
        <v>2500</v>
      </c>
      <c r="H53" s="78">
        <f t="shared" si="0"/>
        <v>2500</v>
      </c>
      <c r="I53" s="78">
        <f t="shared" si="0"/>
        <v>2500</v>
      </c>
      <c r="J53" s="78">
        <f t="shared" si="0"/>
        <v>2500</v>
      </c>
      <c r="K53" s="78">
        <f t="shared" si="0"/>
        <v>2500</v>
      </c>
      <c r="L53" s="78">
        <f t="shared" si="0"/>
        <v>2500</v>
      </c>
      <c r="M53" s="78">
        <f t="shared" si="0"/>
        <v>2500</v>
      </c>
      <c r="N53" s="79">
        <f t="shared" si="0"/>
        <v>2500</v>
      </c>
      <c r="O53" s="78">
        <v>1500</v>
      </c>
      <c r="P53" s="78">
        <f t="shared" si="0"/>
        <v>1500</v>
      </c>
      <c r="Q53" s="78">
        <f t="shared" si="0"/>
        <v>1500</v>
      </c>
      <c r="R53" s="78">
        <f t="shared" si="0"/>
        <v>1500</v>
      </c>
      <c r="S53" s="78">
        <f t="shared" si="0"/>
        <v>1500</v>
      </c>
      <c r="T53" s="78">
        <f t="shared" si="0"/>
        <v>1500</v>
      </c>
      <c r="U53" s="78">
        <f t="shared" si="0"/>
        <v>1500</v>
      </c>
      <c r="V53" s="78">
        <f t="shared" si="0"/>
        <v>1500</v>
      </c>
      <c r="W53" s="78">
        <f t="shared" si="0"/>
        <v>1500</v>
      </c>
      <c r="X53" s="78">
        <f t="shared" si="0"/>
        <v>1500</v>
      </c>
      <c r="Y53" s="78">
        <f t="shared" si="0"/>
        <v>1500</v>
      </c>
      <c r="Z53" s="78">
        <f t="shared" si="0"/>
        <v>1500</v>
      </c>
      <c r="AA53" s="80">
        <f t="shared" si="0"/>
        <v>1500</v>
      </c>
      <c r="AB53" s="81">
        <f t="shared" si="0"/>
        <v>1500</v>
      </c>
      <c r="AC53" s="81">
        <f t="shared" si="0"/>
        <v>1500</v>
      </c>
      <c r="AD53" s="81">
        <f t="shared" si="0"/>
        <v>1500</v>
      </c>
      <c r="AE53" s="81">
        <f t="shared" si="0"/>
        <v>1500</v>
      </c>
      <c r="AF53" s="81">
        <f t="shared" si="0"/>
        <v>1500</v>
      </c>
      <c r="AG53" s="81">
        <f t="shared" si="0"/>
        <v>1500</v>
      </c>
      <c r="AH53" s="81">
        <f t="shared" si="0"/>
        <v>1500</v>
      </c>
      <c r="AI53" s="81">
        <f t="shared" si="0"/>
        <v>1500</v>
      </c>
      <c r="AJ53" s="81">
        <f t="shared" si="0"/>
        <v>1500</v>
      </c>
      <c r="AK53" s="81">
        <f t="shared" si="0"/>
        <v>1500</v>
      </c>
      <c r="AL53" s="82">
        <f t="shared" si="0"/>
        <v>1500</v>
      </c>
      <c r="AM53" s="81">
        <f t="shared" si="0"/>
        <v>1500</v>
      </c>
      <c r="AN53" s="81">
        <f t="shared" si="0"/>
        <v>1500</v>
      </c>
      <c r="AO53" s="81">
        <f t="shared" si="0"/>
        <v>1500</v>
      </c>
      <c r="AP53" s="81">
        <f t="shared" si="0"/>
        <v>1500</v>
      </c>
      <c r="AQ53" s="81">
        <f t="shared" si="0"/>
        <v>1500</v>
      </c>
      <c r="AR53" s="81">
        <f t="shared" si="0"/>
        <v>1500</v>
      </c>
      <c r="AS53" s="81">
        <f t="shared" si="0"/>
        <v>1500</v>
      </c>
      <c r="AT53" s="81">
        <f t="shared" si="0"/>
        <v>1500</v>
      </c>
      <c r="AU53" s="81">
        <f t="shared" si="0"/>
        <v>1500</v>
      </c>
      <c r="AV53" s="81">
        <f t="shared" si="0"/>
        <v>1500</v>
      </c>
      <c r="AW53" s="81">
        <f t="shared" si="0"/>
        <v>1500</v>
      </c>
      <c r="AX53" s="81">
        <f t="shared" si="0"/>
        <v>1500</v>
      </c>
      <c r="AY53" s="80">
        <f t="shared" si="0"/>
        <v>1500</v>
      </c>
      <c r="AZ53" s="81">
        <f t="shared" si="0"/>
        <v>1500</v>
      </c>
      <c r="BA53" s="81">
        <f t="shared" si="0"/>
        <v>1500</v>
      </c>
      <c r="BB53" s="81">
        <f t="shared" si="0"/>
        <v>1500</v>
      </c>
      <c r="BC53" s="81">
        <f t="shared" si="0"/>
        <v>1500</v>
      </c>
      <c r="BD53" s="81">
        <f t="shared" si="0"/>
        <v>1500</v>
      </c>
      <c r="BE53" s="81">
        <f t="shared" si="0"/>
        <v>1500</v>
      </c>
      <c r="BF53" s="81">
        <f t="shared" si="0"/>
        <v>1500</v>
      </c>
      <c r="BG53" s="81">
        <f t="shared" si="0"/>
        <v>1500</v>
      </c>
      <c r="BH53" s="81">
        <f t="shared" si="0"/>
        <v>1500</v>
      </c>
      <c r="BI53" s="81">
        <f t="shared" si="0"/>
        <v>1500</v>
      </c>
      <c r="BJ53" s="82">
        <f t="shared" si="0"/>
        <v>1500</v>
      </c>
      <c r="BK53" s="81">
        <f t="shared" si="0"/>
        <v>1500</v>
      </c>
      <c r="BL53" s="81">
        <f t="shared" si="0"/>
        <v>1500</v>
      </c>
      <c r="BM53" s="81">
        <f t="shared" si="0"/>
        <v>1500</v>
      </c>
      <c r="BN53" s="81">
        <f t="shared" si="0"/>
        <v>1500</v>
      </c>
      <c r="BO53" s="81">
        <f t="shared" si="0"/>
        <v>1500</v>
      </c>
      <c r="BP53" s="81">
        <f t="shared" si="0"/>
        <v>1500</v>
      </c>
      <c r="BQ53" s="81">
        <f t="shared" ref="BQ53:DR53" si="1">BP53</f>
        <v>1500</v>
      </c>
      <c r="BR53" s="81">
        <f t="shared" si="1"/>
        <v>1500</v>
      </c>
      <c r="BS53" s="81">
        <f t="shared" si="1"/>
        <v>1500</v>
      </c>
      <c r="BT53" s="81">
        <f t="shared" si="1"/>
        <v>1500</v>
      </c>
      <c r="BU53" s="81">
        <f t="shared" si="1"/>
        <v>1500</v>
      </c>
      <c r="BV53" s="81">
        <f t="shared" si="1"/>
        <v>1500</v>
      </c>
      <c r="BW53" s="80">
        <f t="shared" si="1"/>
        <v>1500</v>
      </c>
      <c r="BX53" s="81">
        <f t="shared" si="1"/>
        <v>1500</v>
      </c>
      <c r="BY53" s="81">
        <f t="shared" si="1"/>
        <v>1500</v>
      </c>
      <c r="BZ53" s="81">
        <f t="shared" si="1"/>
        <v>1500</v>
      </c>
      <c r="CA53" s="81">
        <f t="shared" si="1"/>
        <v>1500</v>
      </c>
      <c r="CB53" s="81">
        <f t="shared" si="1"/>
        <v>1500</v>
      </c>
      <c r="CC53" s="81">
        <f t="shared" si="1"/>
        <v>1500</v>
      </c>
      <c r="CD53" s="81">
        <f t="shared" si="1"/>
        <v>1500</v>
      </c>
      <c r="CE53" s="81">
        <f t="shared" si="1"/>
        <v>1500</v>
      </c>
      <c r="CF53" s="81">
        <f t="shared" si="1"/>
        <v>1500</v>
      </c>
      <c r="CG53" s="81">
        <f t="shared" si="1"/>
        <v>1500</v>
      </c>
      <c r="CH53" s="82">
        <f t="shared" si="1"/>
        <v>1500</v>
      </c>
      <c r="CI53" s="80">
        <f t="shared" si="1"/>
        <v>1500</v>
      </c>
      <c r="CJ53" s="81">
        <f t="shared" si="1"/>
        <v>1500</v>
      </c>
      <c r="CK53" s="81">
        <f t="shared" si="1"/>
        <v>1500</v>
      </c>
      <c r="CL53" s="81">
        <f t="shared" si="1"/>
        <v>1500</v>
      </c>
      <c r="CM53" s="81">
        <f t="shared" si="1"/>
        <v>1500</v>
      </c>
      <c r="CN53" s="81">
        <f t="shared" si="1"/>
        <v>1500</v>
      </c>
      <c r="CO53" s="81">
        <f t="shared" si="1"/>
        <v>1500</v>
      </c>
      <c r="CP53" s="81">
        <f t="shared" si="1"/>
        <v>1500</v>
      </c>
      <c r="CQ53" s="81">
        <f t="shared" si="1"/>
        <v>1500</v>
      </c>
      <c r="CR53" s="81">
        <f t="shared" si="1"/>
        <v>1500</v>
      </c>
      <c r="CS53" s="81">
        <f t="shared" si="1"/>
        <v>1500</v>
      </c>
      <c r="CT53" s="81">
        <f t="shared" si="1"/>
        <v>1500</v>
      </c>
      <c r="CU53" s="77">
        <f t="shared" si="1"/>
        <v>1500</v>
      </c>
      <c r="CV53" s="78">
        <f t="shared" si="1"/>
        <v>1500</v>
      </c>
      <c r="CW53" s="78">
        <f t="shared" si="1"/>
        <v>1500</v>
      </c>
      <c r="CX53" s="78">
        <f t="shared" si="1"/>
        <v>1500</v>
      </c>
      <c r="CY53" s="78">
        <f t="shared" si="1"/>
        <v>1500</v>
      </c>
      <c r="CZ53" s="78">
        <f t="shared" si="1"/>
        <v>1500</v>
      </c>
      <c r="DA53" s="78">
        <f t="shared" si="1"/>
        <v>1500</v>
      </c>
      <c r="DB53" s="78">
        <f t="shared" si="1"/>
        <v>1500</v>
      </c>
      <c r="DC53" s="78">
        <f t="shared" si="1"/>
        <v>1500</v>
      </c>
      <c r="DD53" s="78">
        <f t="shared" si="1"/>
        <v>1500</v>
      </c>
      <c r="DE53" s="78">
        <f t="shared" si="1"/>
        <v>1500</v>
      </c>
      <c r="DF53" s="79">
        <f t="shared" si="1"/>
        <v>1500</v>
      </c>
      <c r="DG53" s="81">
        <f t="shared" si="1"/>
        <v>1500</v>
      </c>
      <c r="DH53" s="81">
        <f t="shared" si="1"/>
        <v>1500</v>
      </c>
      <c r="DI53" s="81">
        <f t="shared" si="1"/>
        <v>1500</v>
      </c>
      <c r="DJ53" s="81">
        <f t="shared" si="1"/>
        <v>1500</v>
      </c>
      <c r="DK53" s="81">
        <f t="shared" si="1"/>
        <v>1500</v>
      </c>
      <c r="DL53" s="81">
        <f t="shared" si="1"/>
        <v>1500</v>
      </c>
      <c r="DM53" s="81">
        <f t="shared" si="1"/>
        <v>1500</v>
      </c>
      <c r="DN53" s="81">
        <f t="shared" si="1"/>
        <v>1500</v>
      </c>
      <c r="DO53" s="81">
        <f t="shared" si="1"/>
        <v>1500</v>
      </c>
      <c r="DP53" s="81">
        <f t="shared" si="1"/>
        <v>1500</v>
      </c>
      <c r="DQ53" s="81">
        <f t="shared" si="1"/>
        <v>1500</v>
      </c>
      <c r="DR53" s="82">
        <f t="shared" si="1"/>
        <v>1500</v>
      </c>
    </row>
    <row r="54" spans="1:122" s="8" customFormat="1" x14ac:dyDescent="0.25">
      <c r="A54" s="17" t="s">
        <v>63</v>
      </c>
      <c r="B54" s="85" t="s">
        <v>86</v>
      </c>
      <c r="C54" s="18">
        <f>C53*$C$21*(1+$C$22-$C$23)*((C57+C58+C59+C60+C61)/1000)</f>
        <v>741.40625</v>
      </c>
      <c r="D54" s="19">
        <f t="shared" ref="D54:BO54" si="2">D53*$C$21*(1+$C$22-$C$23)*((D57+D58+D59+D60+D61)/1000)</f>
        <v>741.40625</v>
      </c>
      <c r="E54" s="19">
        <f t="shared" si="2"/>
        <v>741.40625</v>
      </c>
      <c r="F54" s="19">
        <f t="shared" si="2"/>
        <v>741.40625</v>
      </c>
      <c r="G54" s="19">
        <f t="shared" si="2"/>
        <v>741.40625</v>
      </c>
      <c r="H54" s="19">
        <f t="shared" si="2"/>
        <v>741.40625</v>
      </c>
      <c r="I54" s="19">
        <f t="shared" si="2"/>
        <v>741.40625</v>
      </c>
      <c r="J54" s="19">
        <f t="shared" si="2"/>
        <v>741.40625</v>
      </c>
      <c r="K54" s="19">
        <f t="shared" si="2"/>
        <v>741.40625</v>
      </c>
      <c r="L54" s="19">
        <f t="shared" si="2"/>
        <v>741.40625</v>
      </c>
      <c r="M54" s="19">
        <f t="shared" si="2"/>
        <v>741.40625</v>
      </c>
      <c r="N54" s="20">
        <f t="shared" si="2"/>
        <v>741.40625</v>
      </c>
      <c r="O54" s="18">
        <f t="shared" si="2"/>
        <v>711.75</v>
      </c>
      <c r="P54" s="19">
        <f t="shared" si="2"/>
        <v>711.75</v>
      </c>
      <c r="Q54" s="19">
        <f t="shared" si="2"/>
        <v>711.75</v>
      </c>
      <c r="R54" s="19">
        <f t="shared" si="2"/>
        <v>711.75</v>
      </c>
      <c r="S54" s="19">
        <f t="shared" si="2"/>
        <v>711.75</v>
      </c>
      <c r="T54" s="19">
        <f t="shared" si="2"/>
        <v>711.75</v>
      </c>
      <c r="U54" s="19">
        <f t="shared" si="2"/>
        <v>711.75</v>
      </c>
      <c r="V54" s="19">
        <f t="shared" si="2"/>
        <v>711.75</v>
      </c>
      <c r="W54" s="19">
        <f t="shared" si="2"/>
        <v>711.75</v>
      </c>
      <c r="X54" s="19">
        <f t="shared" si="2"/>
        <v>711.75</v>
      </c>
      <c r="Y54" s="19">
        <f t="shared" si="2"/>
        <v>711.75</v>
      </c>
      <c r="Z54" s="20">
        <f t="shared" si="2"/>
        <v>711.75</v>
      </c>
      <c r="AA54" s="18">
        <f t="shared" si="2"/>
        <v>711.75</v>
      </c>
      <c r="AB54" s="19">
        <f t="shared" si="2"/>
        <v>711.75</v>
      </c>
      <c r="AC54" s="19">
        <f t="shared" si="2"/>
        <v>711.75</v>
      </c>
      <c r="AD54" s="19">
        <f t="shared" si="2"/>
        <v>711.75</v>
      </c>
      <c r="AE54" s="19">
        <f t="shared" si="2"/>
        <v>711.75</v>
      </c>
      <c r="AF54" s="19">
        <f t="shared" si="2"/>
        <v>711.75</v>
      </c>
      <c r="AG54" s="19">
        <f t="shared" si="2"/>
        <v>711.75</v>
      </c>
      <c r="AH54" s="19">
        <f t="shared" si="2"/>
        <v>711.75</v>
      </c>
      <c r="AI54" s="19">
        <f t="shared" si="2"/>
        <v>711.75</v>
      </c>
      <c r="AJ54" s="19">
        <f t="shared" si="2"/>
        <v>711.75</v>
      </c>
      <c r="AK54" s="19">
        <f t="shared" si="2"/>
        <v>711.75</v>
      </c>
      <c r="AL54" s="20">
        <f t="shared" si="2"/>
        <v>711.75</v>
      </c>
      <c r="AM54" s="18">
        <f t="shared" si="2"/>
        <v>711.75</v>
      </c>
      <c r="AN54" s="19">
        <f t="shared" si="2"/>
        <v>711.75</v>
      </c>
      <c r="AO54" s="19">
        <f t="shared" si="2"/>
        <v>711.75</v>
      </c>
      <c r="AP54" s="19">
        <f t="shared" si="2"/>
        <v>711.75</v>
      </c>
      <c r="AQ54" s="19">
        <f t="shared" si="2"/>
        <v>711.75</v>
      </c>
      <c r="AR54" s="19">
        <f t="shared" si="2"/>
        <v>711.75</v>
      </c>
      <c r="AS54" s="19">
        <f t="shared" si="2"/>
        <v>711.75</v>
      </c>
      <c r="AT54" s="19">
        <f t="shared" si="2"/>
        <v>711.75</v>
      </c>
      <c r="AU54" s="19">
        <f t="shared" si="2"/>
        <v>711.75</v>
      </c>
      <c r="AV54" s="19">
        <f t="shared" si="2"/>
        <v>711.75</v>
      </c>
      <c r="AW54" s="19">
        <f t="shared" si="2"/>
        <v>711.75</v>
      </c>
      <c r="AX54" s="20">
        <f t="shared" si="2"/>
        <v>711.75</v>
      </c>
      <c r="AY54" s="18">
        <f t="shared" si="2"/>
        <v>711.75</v>
      </c>
      <c r="AZ54" s="19">
        <f t="shared" si="2"/>
        <v>711.75</v>
      </c>
      <c r="BA54" s="19">
        <f t="shared" si="2"/>
        <v>711.75</v>
      </c>
      <c r="BB54" s="19">
        <f t="shared" si="2"/>
        <v>711.75</v>
      </c>
      <c r="BC54" s="19">
        <f t="shared" si="2"/>
        <v>711.75</v>
      </c>
      <c r="BD54" s="19">
        <f t="shared" si="2"/>
        <v>711.75</v>
      </c>
      <c r="BE54" s="19">
        <f t="shared" si="2"/>
        <v>711.75</v>
      </c>
      <c r="BF54" s="19">
        <f t="shared" si="2"/>
        <v>711.75</v>
      </c>
      <c r="BG54" s="19">
        <f t="shared" si="2"/>
        <v>711.75</v>
      </c>
      <c r="BH54" s="19">
        <f t="shared" si="2"/>
        <v>711.75</v>
      </c>
      <c r="BI54" s="19">
        <f t="shared" si="2"/>
        <v>711.75</v>
      </c>
      <c r="BJ54" s="20">
        <f t="shared" si="2"/>
        <v>711.75</v>
      </c>
      <c r="BK54" s="18">
        <f t="shared" si="2"/>
        <v>711.75</v>
      </c>
      <c r="BL54" s="19">
        <f t="shared" si="2"/>
        <v>711.75</v>
      </c>
      <c r="BM54" s="19">
        <f t="shared" si="2"/>
        <v>711.75</v>
      </c>
      <c r="BN54" s="19">
        <f t="shared" si="2"/>
        <v>711.75</v>
      </c>
      <c r="BO54" s="19">
        <f t="shared" si="2"/>
        <v>711.75</v>
      </c>
      <c r="BP54" s="19">
        <f t="shared" ref="BP54:DR54" si="3">BP53*$C$21*(1+$C$22-$C$23)*((BP57+BP58+BP59+BP60+BP61)/1000)</f>
        <v>711.75</v>
      </c>
      <c r="BQ54" s="19">
        <f t="shared" si="3"/>
        <v>711.75</v>
      </c>
      <c r="BR54" s="19">
        <f t="shared" si="3"/>
        <v>711.75</v>
      </c>
      <c r="BS54" s="19">
        <f t="shared" si="3"/>
        <v>711.75</v>
      </c>
      <c r="BT54" s="19">
        <f t="shared" si="3"/>
        <v>711.75</v>
      </c>
      <c r="BU54" s="19">
        <f t="shared" si="3"/>
        <v>711.75</v>
      </c>
      <c r="BV54" s="20">
        <f t="shared" si="3"/>
        <v>711.75</v>
      </c>
      <c r="BW54" s="18">
        <f t="shared" si="3"/>
        <v>711.75</v>
      </c>
      <c r="BX54" s="19">
        <f t="shared" si="3"/>
        <v>711.75</v>
      </c>
      <c r="BY54" s="19">
        <f t="shared" si="3"/>
        <v>711.75</v>
      </c>
      <c r="BZ54" s="19">
        <f t="shared" si="3"/>
        <v>711.75</v>
      </c>
      <c r="CA54" s="19">
        <f t="shared" si="3"/>
        <v>711.75</v>
      </c>
      <c r="CB54" s="19">
        <f t="shared" si="3"/>
        <v>711.75</v>
      </c>
      <c r="CC54" s="19">
        <f t="shared" si="3"/>
        <v>711.75</v>
      </c>
      <c r="CD54" s="19">
        <f t="shared" si="3"/>
        <v>711.75</v>
      </c>
      <c r="CE54" s="19">
        <f t="shared" si="3"/>
        <v>711.75</v>
      </c>
      <c r="CF54" s="19">
        <f t="shared" si="3"/>
        <v>711.75</v>
      </c>
      <c r="CG54" s="19">
        <f t="shared" si="3"/>
        <v>711.75</v>
      </c>
      <c r="CH54" s="20">
        <f t="shared" si="3"/>
        <v>711.75</v>
      </c>
      <c r="CI54" s="18">
        <f t="shared" si="3"/>
        <v>711.75</v>
      </c>
      <c r="CJ54" s="19">
        <f t="shared" si="3"/>
        <v>711.75</v>
      </c>
      <c r="CK54" s="19">
        <f t="shared" si="3"/>
        <v>711.75</v>
      </c>
      <c r="CL54" s="19">
        <f t="shared" si="3"/>
        <v>711.75</v>
      </c>
      <c r="CM54" s="19">
        <f t="shared" si="3"/>
        <v>711.75</v>
      </c>
      <c r="CN54" s="19">
        <f t="shared" si="3"/>
        <v>711.75</v>
      </c>
      <c r="CO54" s="19">
        <f t="shared" si="3"/>
        <v>711.75</v>
      </c>
      <c r="CP54" s="19">
        <f t="shared" si="3"/>
        <v>711.75</v>
      </c>
      <c r="CQ54" s="19">
        <f t="shared" si="3"/>
        <v>711.75</v>
      </c>
      <c r="CR54" s="19">
        <f t="shared" si="3"/>
        <v>711.75</v>
      </c>
      <c r="CS54" s="19">
        <f t="shared" si="3"/>
        <v>711.75</v>
      </c>
      <c r="CT54" s="20">
        <f t="shared" si="3"/>
        <v>711.75</v>
      </c>
      <c r="CU54" s="18">
        <f t="shared" si="3"/>
        <v>711.75</v>
      </c>
      <c r="CV54" s="19">
        <f t="shared" si="3"/>
        <v>711.75</v>
      </c>
      <c r="CW54" s="19">
        <f t="shared" si="3"/>
        <v>711.75</v>
      </c>
      <c r="CX54" s="19">
        <f t="shared" si="3"/>
        <v>711.75</v>
      </c>
      <c r="CY54" s="19">
        <f t="shared" si="3"/>
        <v>711.75</v>
      </c>
      <c r="CZ54" s="19">
        <f t="shared" si="3"/>
        <v>711.75</v>
      </c>
      <c r="DA54" s="19">
        <f t="shared" si="3"/>
        <v>711.75</v>
      </c>
      <c r="DB54" s="19">
        <f t="shared" si="3"/>
        <v>711.75</v>
      </c>
      <c r="DC54" s="19">
        <f t="shared" si="3"/>
        <v>711.75</v>
      </c>
      <c r="DD54" s="19">
        <f t="shared" si="3"/>
        <v>711.75</v>
      </c>
      <c r="DE54" s="19">
        <f t="shared" si="3"/>
        <v>711.75</v>
      </c>
      <c r="DF54" s="20">
        <f t="shared" si="3"/>
        <v>711.75</v>
      </c>
      <c r="DG54" s="18">
        <f t="shared" si="3"/>
        <v>711.75</v>
      </c>
      <c r="DH54" s="19">
        <f t="shared" si="3"/>
        <v>711.75</v>
      </c>
      <c r="DI54" s="19">
        <f t="shared" si="3"/>
        <v>711.75</v>
      </c>
      <c r="DJ54" s="19">
        <f t="shared" si="3"/>
        <v>711.75</v>
      </c>
      <c r="DK54" s="19">
        <f t="shared" si="3"/>
        <v>711.75</v>
      </c>
      <c r="DL54" s="19">
        <f t="shared" si="3"/>
        <v>711.75</v>
      </c>
      <c r="DM54" s="19">
        <f t="shared" si="3"/>
        <v>711.75</v>
      </c>
      <c r="DN54" s="19">
        <f t="shared" si="3"/>
        <v>711.75</v>
      </c>
      <c r="DO54" s="19">
        <f t="shared" si="3"/>
        <v>711.75</v>
      </c>
      <c r="DP54" s="19">
        <f t="shared" si="3"/>
        <v>711.75</v>
      </c>
      <c r="DQ54" s="19">
        <f t="shared" si="3"/>
        <v>711.75</v>
      </c>
      <c r="DR54" s="20">
        <f t="shared" si="3"/>
        <v>711.75</v>
      </c>
    </row>
    <row r="55" spans="1:122" s="8" customFormat="1" x14ac:dyDescent="0.25">
      <c r="A55" s="131"/>
      <c r="B55" s="132" t="s">
        <v>67</v>
      </c>
      <c r="C55" s="159">
        <v>1</v>
      </c>
      <c r="D55" s="160">
        <v>1</v>
      </c>
      <c r="E55" s="160">
        <v>1</v>
      </c>
      <c r="F55" s="160">
        <v>1</v>
      </c>
      <c r="G55" s="160">
        <v>1</v>
      </c>
      <c r="H55" s="160">
        <v>1</v>
      </c>
      <c r="I55" s="160">
        <v>1</v>
      </c>
      <c r="J55" s="160">
        <v>1</v>
      </c>
      <c r="K55" s="160">
        <v>1</v>
      </c>
      <c r="L55" s="160">
        <v>1</v>
      </c>
      <c r="M55" s="160">
        <v>1</v>
      </c>
      <c r="N55" s="161">
        <v>1</v>
      </c>
      <c r="O55" s="159">
        <v>1</v>
      </c>
      <c r="P55" s="160">
        <v>1</v>
      </c>
      <c r="Q55" s="160">
        <v>1</v>
      </c>
      <c r="R55" s="160">
        <v>1</v>
      </c>
      <c r="S55" s="160">
        <v>1</v>
      </c>
      <c r="T55" s="160">
        <v>1</v>
      </c>
      <c r="U55" s="160">
        <v>1</v>
      </c>
      <c r="V55" s="160">
        <v>1</v>
      </c>
      <c r="W55" s="160">
        <v>1</v>
      </c>
      <c r="X55" s="160">
        <v>1</v>
      </c>
      <c r="Y55" s="160">
        <v>1</v>
      </c>
      <c r="Z55" s="161">
        <v>1</v>
      </c>
      <c r="AA55" s="159">
        <v>1</v>
      </c>
      <c r="AB55" s="160">
        <v>1</v>
      </c>
      <c r="AC55" s="160">
        <v>1</v>
      </c>
      <c r="AD55" s="160">
        <v>1</v>
      </c>
      <c r="AE55" s="160">
        <v>1</v>
      </c>
      <c r="AF55" s="160">
        <v>1</v>
      </c>
      <c r="AG55" s="160">
        <v>1</v>
      </c>
      <c r="AH55" s="160">
        <v>1</v>
      </c>
      <c r="AI55" s="160">
        <v>1</v>
      </c>
      <c r="AJ55" s="160">
        <v>1</v>
      </c>
      <c r="AK55" s="160">
        <v>1</v>
      </c>
      <c r="AL55" s="161">
        <v>1</v>
      </c>
      <c r="AM55" s="159">
        <v>1</v>
      </c>
      <c r="AN55" s="160">
        <v>1</v>
      </c>
      <c r="AO55" s="160">
        <v>1</v>
      </c>
      <c r="AP55" s="160">
        <v>1</v>
      </c>
      <c r="AQ55" s="160">
        <v>1</v>
      </c>
      <c r="AR55" s="160">
        <v>1</v>
      </c>
      <c r="AS55" s="160">
        <v>1</v>
      </c>
      <c r="AT55" s="160">
        <v>1</v>
      </c>
      <c r="AU55" s="160">
        <v>1</v>
      </c>
      <c r="AV55" s="160">
        <v>1</v>
      </c>
      <c r="AW55" s="160">
        <v>1</v>
      </c>
      <c r="AX55" s="161">
        <v>1</v>
      </c>
      <c r="AY55" s="159">
        <v>1</v>
      </c>
      <c r="AZ55" s="160">
        <v>1</v>
      </c>
      <c r="BA55" s="160">
        <v>1</v>
      </c>
      <c r="BB55" s="160">
        <v>1</v>
      </c>
      <c r="BC55" s="160">
        <v>1</v>
      </c>
      <c r="BD55" s="160">
        <v>1</v>
      </c>
      <c r="BE55" s="160">
        <v>1</v>
      </c>
      <c r="BF55" s="160">
        <v>1</v>
      </c>
      <c r="BG55" s="160">
        <v>1</v>
      </c>
      <c r="BH55" s="160">
        <v>1</v>
      </c>
      <c r="BI55" s="160">
        <v>1</v>
      </c>
      <c r="BJ55" s="161">
        <v>1</v>
      </c>
      <c r="BK55" s="159">
        <v>1</v>
      </c>
      <c r="BL55" s="160">
        <v>1</v>
      </c>
      <c r="BM55" s="160">
        <v>1</v>
      </c>
      <c r="BN55" s="160">
        <v>1</v>
      </c>
      <c r="BO55" s="160">
        <v>1</v>
      </c>
      <c r="BP55" s="160">
        <v>1</v>
      </c>
      <c r="BQ55" s="160">
        <v>1</v>
      </c>
      <c r="BR55" s="160">
        <v>1</v>
      </c>
      <c r="BS55" s="160">
        <v>1</v>
      </c>
      <c r="BT55" s="160">
        <v>1</v>
      </c>
      <c r="BU55" s="160">
        <v>1</v>
      </c>
      <c r="BV55" s="161">
        <v>1</v>
      </c>
      <c r="BW55" s="159">
        <v>1</v>
      </c>
      <c r="BX55" s="160">
        <v>1</v>
      </c>
      <c r="BY55" s="160">
        <v>1</v>
      </c>
      <c r="BZ55" s="160">
        <v>1</v>
      </c>
      <c r="CA55" s="160">
        <v>1</v>
      </c>
      <c r="CB55" s="160">
        <v>1</v>
      </c>
      <c r="CC55" s="160">
        <v>1</v>
      </c>
      <c r="CD55" s="160">
        <v>1</v>
      </c>
      <c r="CE55" s="160">
        <v>1</v>
      </c>
      <c r="CF55" s="160">
        <v>1</v>
      </c>
      <c r="CG55" s="160">
        <v>1</v>
      </c>
      <c r="CH55" s="161">
        <v>1</v>
      </c>
      <c r="CI55" s="159">
        <v>1</v>
      </c>
      <c r="CJ55" s="160">
        <v>1</v>
      </c>
      <c r="CK55" s="160">
        <v>1</v>
      </c>
      <c r="CL55" s="160">
        <v>1</v>
      </c>
      <c r="CM55" s="160">
        <v>1</v>
      </c>
      <c r="CN55" s="160">
        <v>1</v>
      </c>
      <c r="CO55" s="160">
        <v>1</v>
      </c>
      <c r="CP55" s="160">
        <v>1</v>
      </c>
      <c r="CQ55" s="160">
        <v>1</v>
      </c>
      <c r="CR55" s="160">
        <v>1</v>
      </c>
      <c r="CS55" s="160">
        <v>1</v>
      </c>
      <c r="CT55" s="161">
        <v>1</v>
      </c>
      <c r="CU55" s="159">
        <v>1</v>
      </c>
      <c r="CV55" s="160">
        <v>1</v>
      </c>
      <c r="CW55" s="160">
        <v>1</v>
      </c>
      <c r="CX55" s="160">
        <v>1</v>
      </c>
      <c r="CY55" s="160">
        <v>1</v>
      </c>
      <c r="CZ55" s="160">
        <v>1</v>
      </c>
      <c r="DA55" s="160">
        <v>1</v>
      </c>
      <c r="DB55" s="160">
        <v>1</v>
      </c>
      <c r="DC55" s="160">
        <v>1</v>
      </c>
      <c r="DD55" s="160">
        <v>1</v>
      </c>
      <c r="DE55" s="160">
        <v>1</v>
      </c>
      <c r="DF55" s="161">
        <v>1</v>
      </c>
      <c r="DG55" s="159">
        <v>1</v>
      </c>
      <c r="DH55" s="160">
        <v>1</v>
      </c>
      <c r="DI55" s="160">
        <v>1</v>
      </c>
      <c r="DJ55" s="160">
        <v>1</v>
      </c>
      <c r="DK55" s="160">
        <v>1</v>
      </c>
      <c r="DL55" s="160">
        <v>1</v>
      </c>
      <c r="DM55" s="160">
        <v>1</v>
      </c>
      <c r="DN55" s="160">
        <v>1</v>
      </c>
      <c r="DO55" s="160">
        <v>1</v>
      </c>
      <c r="DP55" s="160">
        <v>1</v>
      </c>
      <c r="DQ55" s="160">
        <v>1</v>
      </c>
      <c r="DR55" s="161">
        <v>1</v>
      </c>
    </row>
    <row r="56" spans="1:122" s="8" customFormat="1" x14ac:dyDescent="0.25">
      <c r="A56" s="131"/>
      <c r="B56" s="132" t="s">
        <v>64</v>
      </c>
      <c r="C56" s="159">
        <v>0.5</v>
      </c>
      <c r="D56" s="160">
        <v>0.5</v>
      </c>
      <c r="E56" s="160">
        <v>0.5</v>
      </c>
      <c r="F56" s="160">
        <v>0.5</v>
      </c>
      <c r="G56" s="160">
        <v>0.5</v>
      </c>
      <c r="H56" s="160">
        <v>0.5</v>
      </c>
      <c r="I56" s="160">
        <v>0.5</v>
      </c>
      <c r="J56" s="160">
        <v>0.5</v>
      </c>
      <c r="K56" s="160">
        <v>0.5</v>
      </c>
      <c r="L56" s="160">
        <v>0.5</v>
      </c>
      <c r="M56" s="160">
        <v>0.5</v>
      </c>
      <c r="N56" s="161">
        <v>0.5</v>
      </c>
      <c r="O56" s="159">
        <v>0.8</v>
      </c>
      <c r="P56" s="160">
        <v>0.8</v>
      </c>
      <c r="Q56" s="160">
        <v>0.8</v>
      </c>
      <c r="R56" s="160">
        <v>0.8</v>
      </c>
      <c r="S56" s="160">
        <v>0.8</v>
      </c>
      <c r="T56" s="160">
        <v>0.8</v>
      </c>
      <c r="U56" s="160">
        <v>0.8</v>
      </c>
      <c r="V56" s="160">
        <v>0.8</v>
      </c>
      <c r="W56" s="160">
        <v>0.8</v>
      </c>
      <c r="X56" s="160">
        <v>0.8</v>
      </c>
      <c r="Y56" s="160">
        <v>0.8</v>
      </c>
      <c r="Z56" s="161">
        <v>0.8</v>
      </c>
      <c r="AA56" s="159">
        <v>0.8</v>
      </c>
      <c r="AB56" s="160">
        <v>0.8</v>
      </c>
      <c r="AC56" s="160">
        <v>0.8</v>
      </c>
      <c r="AD56" s="160">
        <v>0.8</v>
      </c>
      <c r="AE56" s="160">
        <v>0.8</v>
      </c>
      <c r="AF56" s="160">
        <v>0.8</v>
      </c>
      <c r="AG56" s="160">
        <v>0.8</v>
      </c>
      <c r="AH56" s="160">
        <v>0.8</v>
      </c>
      <c r="AI56" s="160">
        <v>0.8</v>
      </c>
      <c r="AJ56" s="160">
        <v>0.8</v>
      </c>
      <c r="AK56" s="160">
        <v>0.8</v>
      </c>
      <c r="AL56" s="161">
        <v>0.8</v>
      </c>
      <c r="AM56" s="159">
        <v>0.8</v>
      </c>
      <c r="AN56" s="160">
        <v>0.8</v>
      </c>
      <c r="AO56" s="160">
        <v>0.8</v>
      </c>
      <c r="AP56" s="160">
        <v>0.8</v>
      </c>
      <c r="AQ56" s="160">
        <v>0.8</v>
      </c>
      <c r="AR56" s="160">
        <v>0.8</v>
      </c>
      <c r="AS56" s="160">
        <v>0.8</v>
      </c>
      <c r="AT56" s="160">
        <v>0.8</v>
      </c>
      <c r="AU56" s="160">
        <v>0.8</v>
      </c>
      <c r="AV56" s="160">
        <v>0.8</v>
      </c>
      <c r="AW56" s="160">
        <v>0.8</v>
      </c>
      <c r="AX56" s="161">
        <v>0.8</v>
      </c>
      <c r="AY56" s="159">
        <v>0.8</v>
      </c>
      <c r="AZ56" s="160">
        <v>0.8</v>
      </c>
      <c r="BA56" s="160">
        <v>0.8</v>
      </c>
      <c r="BB56" s="160">
        <v>0.8</v>
      </c>
      <c r="BC56" s="160">
        <v>0.8</v>
      </c>
      <c r="BD56" s="160">
        <v>0.8</v>
      </c>
      <c r="BE56" s="160">
        <v>0.8</v>
      </c>
      <c r="BF56" s="160">
        <v>0.8</v>
      </c>
      <c r="BG56" s="160">
        <v>0.8</v>
      </c>
      <c r="BH56" s="160">
        <v>0.8</v>
      </c>
      <c r="BI56" s="160">
        <v>0.8</v>
      </c>
      <c r="BJ56" s="161">
        <v>0.8</v>
      </c>
      <c r="BK56" s="159">
        <v>0.8</v>
      </c>
      <c r="BL56" s="160">
        <v>0.8</v>
      </c>
      <c r="BM56" s="160">
        <v>0.8</v>
      </c>
      <c r="BN56" s="160">
        <v>0.8</v>
      </c>
      <c r="BO56" s="160">
        <v>0.8</v>
      </c>
      <c r="BP56" s="160">
        <v>0.8</v>
      </c>
      <c r="BQ56" s="160">
        <v>0.8</v>
      </c>
      <c r="BR56" s="160">
        <v>0.8</v>
      </c>
      <c r="BS56" s="160">
        <v>0.8</v>
      </c>
      <c r="BT56" s="160">
        <v>0.8</v>
      </c>
      <c r="BU56" s="160">
        <v>0.8</v>
      </c>
      <c r="BV56" s="161">
        <v>0.8</v>
      </c>
      <c r="BW56" s="159">
        <v>0.8</v>
      </c>
      <c r="BX56" s="160">
        <v>0.8</v>
      </c>
      <c r="BY56" s="160">
        <v>0.8</v>
      </c>
      <c r="BZ56" s="160">
        <v>0.8</v>
      </c>
      <c r="CA56" s="160">
        <v>0.8</v>
      </c>
      <c r="CB56" s="160">
        <v>0.8</v>
      </c>
      <c r="CC56" s="160">
        <v>0.8</v>
      </c>
      <c r="CD56" s="160">
        <v>0.8</v>
      </c>
      <c r="CE56" s="160">
        <v>0.8</v>
      </c>
      <c r="CF56" s="160">
        <v>0.8</v>
      </c>
      <c r="CG56" s="160">
        <v>0.8</v>
      </c>
      <c r="CH56" s="161">
        <v>0.8</v>
      </c>
      <c r="CI56" s="159">
        <v>0.8</v>
      </c>
      <c r="CJ56" s="160">
        <v>0.8</v>
      </c>
      <c r="CK56" s="160">
        <v>0.8</v>
      </c>
      <c r="CL56" s="160">
        <v>0.8</v>
      </c>
      <c r="CM56" s="160">
        <v>0.8</v>
      </c>
      <c r="CN56" s="160">
        <v>0.8</v>
      </c>
      <c r="CO56" s="160">
        <v>0.8</v>
      </c>
      <c r="CP56" s="160">
        <v>0.8</v>
      </c>
      <c r="CQ56" s="160">
        <v>0.8</v>
      </c>
      <c r="CR56" s="160">
        <v>0.8</v>
      </c>
      <c r="CS56" s="160">
        <v>0.8</v>
      </c>
      <c r="CT56" s="161">
        <v>0.8</v>
      </c>
      <c r="CU56" s="159">
        <v>0.8</v>
      </c>
      <c r="CV56" s="160">
        <v>0.8</v>
      </c>
      <c r="CW56" s="160">
        <v>0.8</v>
      </c>
      <c r="CX56" s="160">
        <v>0.8</v>
      </c>
      <c r="CY56" s="160">
        <v>0.8</v>
      </c>
      <c r="CZ56" s="160">
        <v>0.8</v>
      </c>
      <c r="DA56" s="160">
        <v>0.8</v>
      </c>
      <c r="DB56" s="160">
        <v>0.8</v>
      </c>
      <c r="DC56" s="160">
        <v>0.8</v>
      </c>
      <c r="DD56" s="160">
        <v>0.8</v>
      </c>
      <c r="DE56" s="160">
        <v>0.8</v>
      </c>
      <c r="DF56" s="161">
        <v>0.8</v>
      </c>
      <c r="DG56" s="159">
        <v>0.8</v>
      </c>
      <c r="DH56" s="160">
        <v>0.8</v>
      </c>
      <c r="DI56" s="160">
        <v>0.8</v>
      </c>
      <c r="DJ56" s="160">
        <v>0.8</v>
      </c>
      <c r="DK56" s="160">
        <v>0.8</v>
      </c>
      <c r="DL56" s="160">
        <v>0.8</v>
      </c>
      <c r="DM56" s="160">
        <v>0.8</v>
      </c>
      <c r="DN56" s="160">
        <v>0.8</v>
      </c>
      <c r="DO56" s="160">
        <v>0.8</v>
      </c>
      <c r="DP56" s="160">
        <v>0.8</v>
      </c>
      <c r="DQ56" s="160">
        <v>0.8</v>
      </c>
      <c r="DR56" s="161">
        <v>0.8</v>
      </c>
    </row>
    <row r="57" spans="1:122" x14ac:dyDescent="0.25">
      <c r="A57" s="12"/>
      <c r="B57" s="86" t="s">
        <v>90</v>
      </c>
      <c r="C57" s="106">
        <f>IF($C$9="Yes",C$55*$C$31*C$56,0)</f>
        <v>1.5</v>
      </c>
      <c r="D57" s="107">
        <f t="shared" ref="D57:BO57" si="4">IF($C$9="Yes",D$55*$C$31*D$56,0)</f>
        <v>1.5</v>
      </c>
      <c r="E57" s="107">
        <f t="shared" si="4"/>
        <v>1.5</v>
      </c>
      <c r="F57" s="107">
        <f t="shared" si="4"/>
        <v>1.5</v>
      </c>
      <c r="G57" s="107">
        <f t="shared" si="4"/>
        <v>1.5</v>
      </c>
      <c r="H57" s="107">
        <f t="shared" si="4"/>
        <v>1.5</v>
      </c>
      <c r="I57" s="107">
        <f t="shared" si="4"/>
        <v>1.5</v>
      </c>
      <c r="J57" s="107">
        <f t="shared" si="4"/>
        <v>1.5</v>
      </c>
      <c r="K57" s="107">
        <f t="shared" si="4"/>
        <v>1.5</v>
      </c>
      <c r="L57" s="107">
        <f t="shared" si="4"/>
        <v>1.5</v>
      </c>
      <c r="M57" s="107">
        <f t="shared" si="4"/>
        <v>1.5</v>
      </c>
      <c r="N57" s="108">
        <f t="shared" si="4"/>
        <v>1.5</v>
      </c>
      <c r="O57" s="106">
        <f t="shared" si="4"/>
        <v>2.4000000000000004</v>
      </c>
      <c r="P57" s="107">
        <f t="shared" si="4"/>
        <v>2.4000000000000004</v>
      </c>
      <c r="Q57" s="107">
        <f t="shared" si="4"/>
        <v>2.4000000000000004</v>
      </c>
      <c r="R57" s="107">
        <f t="shared" si="4"/>
        <v>2.4000000000000004</v>
      </c>
      <c r="S57" s="107">
        <f t="shared" si="4"/>
        <v>2.4000000000000004</v>
      </c>
      <c r="T57" s="107">
        <f t="shared" si="4"/>
        <v>2.4000000000000004</v>
      </c>
      <c r="U57" s="107">
        <f t="shared" si="4"/>
        <v>2.4000000000000004</v>
      </c>
      <c r="V57" s="107">
        <f t="shared" si="4"/>
        <v>2.4000000000000004</v>
      </c>
      <c r="W57" s="107">
        <f t="shared" si="4"/>
        <v>2.4000000000000004</v>
      </c>
      <c r="X57" s="107">
        <f t="shared" si="4"/>
        <v>2.4000000000000004</v>
      </c>
      <c r="Y57" s="107">
        <f t="shared" si="4"/>
        <v>2.4000000000000004</v>
      </c>
      <c r="Z57" s="108">
        <f t="shared" si="4"/>
        <v>2.4000000000000004</v>
      </c>
      <c r="AA57" s="106">
        <f t="shared" si="4"/>
        <v>2.4000000000000004</v>
      </c>
      <c r="AB57" s="107">
        <f t="shared" si="4"/>
        <v>2.4000000000000004</v>
      </c>
      <c r="AC57" s="107">
        <f t="shared" si="4"/>
        <v>2.4000000000000004</v>
      </c>
      <c r="AD57" s="107">
        <f t="shared" si="4"/>
        <v>2.4000000000000004</v>
      </c>
      <c r="AE57" s="107">
        <f t="shared" si="4"/>
        <v>2.4000000000000004</v>
      </c>
      <c r="AF57" s="107">
        <f t="shared" si="4"/>
        <v>2.4000000000000004</v>
      </c>
      <c r="AG57" s="107">
        <f t="shared" si="4"/>
        <v>2.4000000000000004</v>
      </c>
      <c r="AH57" s="107">
        <f t="shared" si="4"/>
        <v>2.4000000000000004</v>
      </c>
      <c r="AI57" s="107">
        <f t="shared" si="4"/>
        <v>2.4000000000000004</v>
      </c>
      <c r="AJ57" s="107">
        <f t="shared" si="4"/>
        <v>2.4000000000000004</v>
      </c>
      <c r="AK57" s="107">
        <f t="shared" si="4"/>
        <v>2.4000000000000004</v>
      </c>
      <c r="AL57" s="108">
        <f t="shared" si="4"/>
        <v>2.4000000000000004</v>
      </c>
      <c r="AM57" s="106">
        <f t="shared" si="4"/>
        <v>2.4000000000000004</v>
      </c>
      <c r="AN57" s="107">
        <f t="shared" si="4"/>
        <v>2.4000000000000004</v>
      </c>
      <c r="AO57" s="107">
        <f t="shared" si="4"/>
        <v>2.4000000000000004</v>
      </c>
      <c r="AP57" s="107">
        <f t="shared" si="4"/>
        <v>2.4000000000000004</v>
      </c>
      <c r="AQ57" s="107">
        <f t="shared" si="4"/>
        <v>2.4000000000000004</v>
      </c>
      <c r="AR57" s="107">
        <f t="shared" si="4"/>
        <v>2.4000000000000004</v>
      </c>
      <c r="AS57" s="107">
        <f t="shared" si="4"/>
        <v>2.4000000000000004</v>
      </c>
      <c r="AT57" s="107">
        <f t="shared" si="4"/>
        <v>2.4000000000000004</v>
      </c>
      <c r="AU57" s="107">
        <f t="shared" si="4"/>
        <v>2.4000000000000004</v>
      </c>
      <c r="AV57" s="107">
        <f t="shared" si="4"/>
        <v>2.4000000000000004</v>
      </c>
      <c r="AW57" s="107">
        <f t="shared" si="4"/>
        <v>2.4000000000000004</v>
      </c>
      <c r="AX57" s="108">
        <f t="shared" si="4"/>
        <v>2.4000000000000004</v>
      </c>
      <c r="AY57" s="106">
        <f t="shared" si="4"/>
        <v>2.4000000000000004</v>
      </c>
      <c r="AZ57" s="107">
        <f t="shared" si="4"/>
        <v>2.4000000000000004</v>
      </c>
      <c r="BA57" s="107">
        <f t="shared" si="4"/>
        <v>2.4000000000000004</v>
      </c>
      <c r="BB57" s="107">
        <f t="shared" si="4"/>
        <v>2.4000000000000004</v>
      </c>
      <c r="BC57" s="107">
        <f t="shared" si="4"/>
        <v>2.4000000000000004</v>
      </c>
      <c r="BD57" s="107">
        <f t="shared" si="4"/>
        <v>2.4000000000000004</v>
      </c>
      <c r="BE57" s="107">
        <f t="shared" si="4"/>
        <v>2.4000000000000004</v>
      </c>
      <c r="BF57" s="107">
        <f t="shared" si="4"/>
        <v>2.4000000000000004</v>
      </c>
      <c r="BG57" s="107">
        <f t="shared" si="4"/>
        <v>2.4000000000000004</v>
      </c>
      <c r="BH57" s="107">
        <f t="shared" si="4"/>
        <v>2.4000000000000004</v>
      </c>
      <c r="BI57" s="107">
        <f t="shared" si="4"/>
        <v>2.4000000000000004</v>
      </c>
      <c r="BJ57" s="108">
        <f t="shared" si="4"/>
        <v>2.4000000000000004</v>
      </c>
      <c r="BK57" s="106">
        <f t="shared" si="4"/>
        <v>2.4000000000000004</v>
      </c>
      <c r="BL57" s="107">
        <f t="shared" si="4"/>
        <v>2.4000000000000004</v>
      </c>
      <c r="BM57" s="107">
        <f t="shared" si="4"/>
        <v>2.4000000000000004</v>
      </c>
      <c r="BN57" s="107">
        <f t="shared" si="4"/>
        <v>2.4000000000000004</v>
      </c>
      <c r="BO57" s="107">
        <f t="shared" si="4"/>
        <v>2.4000000000000004</v>
      </c>
      <c r="BP57" s="107">
        <f t="shared" ref="BP57:DR57" si="5">IF($C$9="Yes",BP$55*$C$31*BP$56,0)</f>
        <v>2.4000000000000004</v>
      </c>
      <c r="BQ57" s="107">
        <f t="shared" si="5"/>
        <v>2.4000000000000004</v>
      </c>
      <c r="BR57" s="107">
        <f t="shared" si="5"/>
        <v>2.4000000000000004</v>
      </c>
      <c r="BS57" s="107">
        <f t="shared" si="5"/>
        <v>2.4000000000000004</v>
      </c>
      <c r="BT57" s="107">
        <f t="shared" si="5"/>
        <v>2.4000000000000004</v>
      </c>
      <c r="BU57" s="107">
        <f t="shared" si="5"/>
        <v>2.4000000000000004</v>
      </c>
      <c r="BV57" s="108">
        <f t="shared" si="5"/>
        <v>2.4000000000000004</v>
      </c>
      <c r="BW57" s="106">
        <f t="shared" si="5"/>
        <v>2.4000000000000004</v>
      </c>
      <c r="BX57" s="107">
        <f t="shared" si="5"/>
        <v>2.4000000000000004</v>
      </c>
      <c r="BY57" s="107">
        <f t="shared" si="5"/>
        <v>2.4000000000000004</v>
      </c>
      <c r="BZ57" s="107">
        <f t="shared" si="5"/>
        <v>2.4000000000000004</v>
      </c>
      <c r="CA57" s="107">
        <f t="shared" si="5"/>
        <v>2.4000000000000004</v>
      </c>
      <c r="CB57" s="107">
        <f t="shared" si="5"/>
        <v>2.4000000000000004</v>
      </c>
      <c r="CC57" s="107">
        <f t="shared" si="5"/>
        <v>2.4000000000000004</v>
      </c>
      <c r="CD57" s="107">
        <f t="shared" si="5"/>
        <v>2.4000000000000004</v>
      </c>
      <c r="CE57" s="107">
        <f t="shared" si="5"/>
        <v>2.4000000000000004</v>
      </c>
      <c r="CF57" s="107">
        <f t="shared" si="5"/>
        <v>2.4000000000000004</v>
      </c>
      <c r="CG57" s="107">
        <f t="shared" si="5"/>
        <v>2.4000000000000004</v>
      </c>
      <c r="CH57" s="108">
        <f t="shared" si="5"/>
        <v>2.4000000000000004</v>
      </c>
      <c r="CI57" s="109">
        <f t="shared" si="5"/>
        <v>2.4000000000000004</v>
      </c>
      <c r="CJ57" s="110">
        <f t="shared" si="5"/>
        <v>2.4000000000000004</v>
      </c>
      <c r="CK57" s="110">
        <f t="shared" si="5"/>
        <v>2.4000000000000004</v>
      </c>
      <c r="CL57" s="110">
        <f t="shared" si="5"/>
        <v>2.4000000000000004</v>
      </c>
      <c r="CM57" s="110">
        <f t="shared" si="5"/>
        <v>2.4000000000000004</v>
      </c>
      <c r="CN57" s="110">
        <f t="shared" si="5"/>
        <v>2.4000000000000004</v>
      </c>
      <c r="CO57" s="110">
        <f t="shared" si="5"/>
        <v>2.4000000000000004</v>
      </c>
      <c r="CP57" s="110">
        <f t="shared" si="5"/>
        <v>2.4000000000000004</v>
      </c>
      <c r="CQ57" s="110">
        <f t="shared" si="5"/>
        <v>2.4000000000000004</v>
      </c>
      <c r="CR57" s="110">
        <f t="shared" si="5"/>
        <v>2.4000000000000004</v>
      </c>
      <c r="CS57" s="110">
        <f t="shared" si="5"/>
        <v>2.4000000000000004</v>
      </c>
      <c r="CT57" s="111">
        <f t="shared" si="5"/>
        <v>2.4000000000000004</v>
      </c>
      <c r="CU57" s="109">
        <f t="shared" si="5"/>
        <v>2.4000000000000004</v>
      </c>
      <c r="CV57" s="110">
        <f t="shared" si="5"/>
        <v>2.4000000000000004</v>
      </c>
      <c r="CW57" s="110">
        <f t="shared" si="5"/>
        <v>2.4000000000000004</v>
      </c>
      <c r="CX57" s="110">
        <f t="shared" si="5"/>
        <v>2.4000000000000004</v>
      </c>
      <c r="CY57" s="110">
        <f t="shared" si="5"/>
        <v>2.4000000000000004</v>
      </c>
      <c r="CZ57" s="110">
        <f t="shared" si="5"/>
        <v>2.4000000000000004</v>
      </c>
      <c r="DA57" s="110">
        <f t="shared" si="5"/>
        <v>2.4000000000000004</v>
      </c>
      <c r="DB57" s="110">
        <f t="shared" si="5"/>
        <v>2.4000000000000004</v>
      </c>
      <c r="DC57" s="110">
        <f t="shared" si="5"/>
        <v>2.4000000000000004</v>
      </c>
      <c r="DD57" s="110">
        <f t="shared" si="5"/>
        <v>2.4000000000000004</v>
      </c>
      <c r="DE57" s="110">
        <f t="shared" si="5"/>
        <v>2.4000000000000004</v>
      </c>
      <c r="DF57" s="111">
        <f t="shared" si="5"/>
        <v>2.4000000000000004</v>
      </c>
      <c r="DG57" s="109">
        <f t="shared" si="5"/>
        <v>2.4000000000000004</v>
      </c>
      <c r="DH57" s="110">
        <f t="shared" si="5"/>
        <v>2.4000000000000004</v>
      </c>
      <c r="DI57" s="110">
        <f t="shared" si="5"/>
        <v>2.4000000000000004</v>
      </c>
      <c r="DJ57" s="110">
        <f t="shared" si="5"/>
        <v>2.4000000000000004</v>
      </c>
      <c r="DK57" s="110">
        <f t="shared" si="5"/>
        <v>2.4000000000000004</v>
      </c>
      <c r="DL57" s="110">
        <f t="shared" si="5"/>
        <v>2.4000000000000004</v>
      </c>
      <c r="DM57" s="110">
        <f t="shared" si="5"/>
        <v>2.4000000000000004</v>
      </c>
      <c r="DN57" s="110">
        <f t="shared" si="5"/>
        <v>2.4000000000000004</v>
      </c>
      <c r="DO57" s="110">
        <f t="shared" si="5"/>
        <v>2.4000000000000004</v>
      </c>
      <c r="DP57" s="110">
        <f t="shared" si="5"/>
        <v>2.4000000000000004</v>
      </c>
      <c r="DQ57" s="110">
        <f t="shared" si="5"/>
        <v>2.4000000000000004</v>
      </c>
      <c r="DR57" s="111">
        <f t="shared" si="5"/>
        <v>2.4000000000000004</v>
      </c>
    </row>
    <row r="58" spans="1:122" x14ac:dyDescent="0.25">
      <c r="A58" s="12"/>
      <c r="B58" s="86" t="s">
        <v>91</v>
      </c>
      <c r="C58" s="106">
        <f>IF($C$9="Yes",C$55*$C$35*C$56,0)</f>
        <v>0.5</v>
      </c>
      <c r="D58" s="107">
        <f t="shared" ref="D58:BO58" si="6">IF($C$9="Yes",D$55*$C$35*D$56,0)</f>
        <v>0.5</v>
      </c>
      <c r="E58" s="107">
        <f t="shared" si="6"/>
        <v>0.5</v>
      </c>
      <c r="F58" s="107">
        <f t="shared" si="6"/>
        <v>0.5</v>
      </c>
      <c r="G58" s="107">
        <f t="shared" si="6"/>
        <v>0.5</v>
      </c>
      <c r="H58" s="107">
        <f t="shared" si="6"/>
        <v>0.5</v>
      </c>
      <c r="I58" s="107">
        <f t="shared" si="6"/>
        <v>0.5</v>
      </c>
      <c r="J58" s="107">
        <f t="shared" si="6"/>
        <v>0.5</v>
      </c>
      <c r="K58" s="107">
        <f t="shared" si="6"/>
        <v>0.5</v>
      </c>
      <c r="L58" s="107">
        <f t="shared" si="6"/>
        <v>0.5</v>
      </c>
      <c r="M58" s="107">
        <f t="shared" si="6"/>
        <v>0.5</v>
      </c>
      <c r="N58" s="108">
        <f t="shared" si="6"/>
        <v>0.5</v>
      </c>
      <c r="O58" s="106">
        <f t="shared" si="6"/>
        <v>0.8</v>
      </c>
      <c r="P58" s="107">
        <f t="shared" si="6"/>
        <v>0.8</v>
      </c>
      <c r="Q58" s="107">
        <f t="shared" si="6"/>
        <v>0.8</v>
      </c>
      <c r="R58" s="107">
        <f t="shared" si="6"/>
        <v>0.8</v>
      </c>
      <c r="S58" s="107">
        <f t="shared" si="6"/>
        <v>0.8</v>
      </c>
      <c r="T58" s="107">
        <f t="shared" si="6"/>
        <v>0.8</v>
      </c>
      <c r="U58" s="107">
        <f t="shared" si="6"/>
        <v>0.8</v>
      </c>
      <c r="V58" s="107">
        <f t="shared" si="6"/>
        <v>0.8</v>
      </c>
      <c r="W58" s="107">
        <f t="shared" si="6"/>
        <v>0.8</v>
      </c>
      <c r="X58" s="107">
        <f t="shared" si="6"/>
        <v>0.8</v>
      </c>
      <c r="Y58" s="107">
        <f t="shared" si="6"/>
        <v>0.8</v>
      </c>
      <c r="Z58" s="108">
        <f t="shared" si="6"/>
        <v>0.8</v>
      </c>
      <c r="AA58" s="106">
        <f t="shared" si="6"/>
        <v>0.8</v>
      </c>
      <c r="AB58" s="107">
        <f t="shared" si="6"/>
        <v>0.8</v>
      </c>
      <c r="AC58" s="107">
        <f t="shared" si="6"/>
        <v>0.8</v>
      </c>
      <c r="AD58" s="107">
        <f t="shared" si="6"/>
        <v>0.8</v>
      </c>
      <c r="AE58" s="107">
        <f t="shared" si="6"/>
        <v>0.8</v>
      </c>
      <c r="AF58" s="107">
        <f t="shared" si="6"/>
        <v>0.8</v>
      </c>
      <c r="AG58" s="107">
        <f t="shared" si="6"/>
        <v>0.8</v>
      </c>
      <c r="AH58" s="107">
        <f t="shared" si="6"/>
        <v>0.8</v>
      </c>
      <c r="AI58" s="107">
        <f t="shared" si="6"/>
        <v>0.8</v>
      </c>
      <c r="AJ58" s="107">
        <f t="shared" si="6"/>
        <v>0.8</v>
      </c>
      <c r="AK58" s="107">
        <f t="shared" si="6"/>
        <v>0.8</v>
      </c>
      <c r="AL58" s="108">
        <f t="shared" si="6"/>
        <v>0.8</v>
      </c>
      <c r="AM58" s="106">
        <f t="shared" si="6"/>
        <v>0.8</v>
      </c>
      <c r="AN58" s="107">
        <f t="shared" si="6"/>
        <v>0.8</v>
      </c>
      <c r="AO58" s="107">
        <f t="shared" si="6"/>
        <v>0.8</v>
      </c>
      <c r="AP58" s="107">
        <f t="shared" si="6"/>
        <v>0.8</v>
      </c>
      <c r="AQ58" s="107">
        <f t="shared" si="6"/>
        <v>0.8</v>
      </c>
      <c r="AR58" s="107">
        <f t="shared" si="6"/>
        <v>0.8</v>
      </c>
      <c r="AS58" s="107">
        <f t="shared" si="6"/>
        <v>0.8</v>
      </c>
      <c r="AT58" s="107">
        <f t="shared" si="6"/>
        <v>0.8</v>
      </c>
      <c r="AU58" s="107">
        <f t="shared" si="6"/>
        <v>0.8</v>
      </c>
      <c r="AV58" s="107">
        <f t="shared" si="6"/>
        <v>0.8</v>
      </c>
      <c r="AW58" s="107">
        <f t="shared" si="6"/>
        <v>0.8</v>
      </c>
      <c r="AX58" s="108">
        <f t="shared" si="6"/>
        <v>0.8</v>
      </c>
      <c r="AY58" s="106">
        <f t="shared" si="6"/>
        <v>0.8</v>
      </c>
      <c r="AZ58" s="107">
        <f t="shared" si="6"/>
        <v>0.8</v>
      </c>
      <c r="BA58" s="107">
        <f t="shared" si="6"/>
        <v>0.8</v>
      </c>
      <c r="BB58" s="107">
        <f t="shared" si="6"/>
        <v>0.8</v>
      </c>
      <c r="BC58" s="107">
        <f t="shared" si="6"/>
        <v>0.8</v>
      </c>
      <c r="BD58" s="107">
        <f t="shared" si="6"/>
        <v>0.8</v>
      </c>
      <c r="BE58" s="107">
        <f t="shared" si="6"/>
        <v>0.8</v>
      </c>
      <c r="BF58" s="107">
        <f t="shared" si="6"/>
        <v>0.8</v>
      </c>
      <c r="BG58" s="107">
        <f t="shared" si="6"/>
        <v>0.8</v>
      </c>
      <c r="BH58" s="107">
        <f t="shared" si="6"/>
        <v>0.8</v>
      </c>
      <c r="BI58" s="107">
        <f t="shared" si="6"/>
        <v>0.8</v>
      </c>
      <c r="BJ58" s="108">
        <f t="shared" si="6"/>
        <v>0.8</v>
      </c>
      <c r="BK58" s="106">
        <f t="shared" si="6"/>
        <v>0.8</v>
      </c>
      <c r="BL58" s="107">
        <f t="shared" si="6"/>
        <v>0.8</v>
      </c>
      <c r="BM58" s="107">
        <f t="shared" si="6"/>
        <v>0.8</v>
      </c>
      <c r="BN58" s="107">
        <f t="shared" si="6"/>
        <v>0.8</v>
      </c>
      <c r="BO58" s="107">
        <f t="shared" si="6"/>
        <v>0.8</v>
      </c>
      <c r="BP58" s="107">
        <f t="shared" ref="BP58:DR58" si="7">IF($C$9="Yes",BP$55*$C$35*BP$56,0)</f>
        <v>0.8</v>
      </c>
      <c r="BQ58" s="107">
        <f t="shared" si="7"/>
        <v>0.8</v>
      </c>
      <c r="BR58" s="107">
        <f t="shared" si="7"/>
        <v>0.8</v>
      </c>
      <c r="BS58" s="107">
        <f t="shared" si="7"/>
        <v>0.8</v>
      </c>
      <c r="BT58" s="107">
        <f t="shared" si="7"/>
        <v>0.8</v>
      </c>
      <c r="BU58" s="107">
        <f t="shared" si="7"/>
        <v>0.8</v>
      </c>
      <c r="BV58" s="108">
        <f t="shared" si="7"/>
        <v>0.8</v>
      </c>
      <c r="BW58" s="106">
        <f t="shared" si="7"/>
        <v>0.8</v>
      </c>
      <c r="BX58" s="107">
        <f t="shared" si="7"/>
        <v>0.8</v>
      </c>
      <c r="BY58" s="107">
        <f t="shared" si="7"/>
        <v>0.8</v>
      </c>
      <c r="BZ58" s="107">
        <f t="shared" si="7"/>
        <v>0.8</v>
      </c>
      <c r="CA58" s="107">
        <f t="shared" si="7"/>
        <v>0.8</v>
      </c>
      <c r="CB58" s="107">
        <f t="shared" si="7"/>
        <v>0.8</v>
      </c>
      <c r="CC58" s="107">
        <f t="shared" si="7"/>
        <v>0.8</v>
      </c>
      <c r="CD58" s="107">
        <f t="shared" si="7"/>
        <v>0.8</v>
      </c>
      <c r="CE58" s="107">
        <f t="shared" si="7"/>
        <v>0.8</v>
      </c>
      <c r="CF58" s="107">
        <f t="shared" si="7"/>
        <v>0.8</v>
      </c>
      <c r="CG58" s="107">
        <f t="shared" si="7"/>
        <v>0.8</v>
      </c>
      <c r="CH58" s="108">
        <f t="shared" si="7"/>
        <v>0.8</v>
      </c>
      <c r="CI58" s="109">
        <f t="shared" si="7"/>
        <v>0.8</v>
      </c>
      <c r="CJ58" s="110">
        <f t="shared" si="7"/>
        <v>0.8</v>
      </c>
      <c r="CK58" s="110">
        <f t="shared" si="7"/>
        <v>0.8</v>
      </c>
      <c r="CL58" s="110">
        <f t="shared" si="7"/>
        <v>0.8</v>
      </c>
      <c r="CM58" s="110">
        <f t="shared" si="7"/>
        <v>0.8</v>
      </c>
      <c r="CN58" s="110">
        <f t="shared" si="7"/>
        <v>0.8</v>
      </c>
      <c r="CO58" s="110">
        <f t="shared" si="7"/>
        <v>0.8</v>
      </c>
      <c r="CP58" s="110">
        <f t="shared" si="7"/>
        <v>0.8</v>
      </c>
      <c r="CQ58" s="110">
        <f t="shared" si="7"/>
        <v>0.8</v>
      </c>
      <c r="CR58" s="110">
        <f t="shared" si="7"/>
        <v>0.8</v>
      </c>
      <c r="CS58" s="110">
        <f t="shared" si="7"/>
        <v>0.8</v>
      </c>
      <c r="CT58" s="111">
        <f t="shared" si="7"/>
        <v>0.8</v>
      </c>
      <c r="CU58" s="109">
        <f t="shared" si="7"/>
        <v>0.8</v>
      </c>
      <c r="CV58" s="110">
        <f t="shared" si="7"/>
        <v>0.8</v>
      </c>
      <c r="CW58" s="110">
        <f t="shared" si="7"/>
        <v>0.8</v>
      </c>
      <c r="CX58" s="110">
        <f t="shared" si="7"/>
        <v>0.8</v>
      </c>
      <c r="CY58" s="110">
        <f t="shared" si="7"/>
        <v>0.8</v>
      </c>
      <c r="CZ58" s="110">
        <f t="shared" si="7"/>
        <v>0.8</v>
      </c>
      <c r="DA58" s="110">
        <f t="shared" si="7"/>
        <v>0.8</v>
      </c>
      <c r="DB58" s="110">
        <f t="shared" si="7"/>
        <v>0.8</v>
      </c>
      <c r="DC58" s="110">
        <f t="shared" si="7"/>
        <v>0.8</v>
      </c>
      <c r="DD58" s="110">
        <f t="shared" si="7"/>
        <v>0.8</v>
      </c>
      <c r="DE58" s="110">
        <f t="shared" si="7"/>
        <v>0.8</v>
      </c>
      <c r="DF58" s="111">
        <f t="shared" si="7"/>
        <v>0.8</v>
      </c>
      <c r="DG58" s="109">
        <f t="shared" si="7"/>
        <v>0.8</v>
      </c>
      <c r="DH58" s="110">
        <f t="shared" si="7"/>
        <v>0.8</v>
      </c>
      <c r="DI58" s="110">
        <f t="shared" si="7"/>
        <v>0.8</v>
      </c>
      <c r="DJ58" s="110">
        <f t="shared" si="7"/>
        <v>0.8</v>
      </c>
      <c r="DK58" s="110">
        <f t="shared" si="7"/>
        <v>0.8</v>
      </c>
      <c r="DL58" s="110">
        <f t="shared" si="7"/>
        <v>0.8</v>
      </c>
      <c r="DM58" s="110">
        <f t="shared" si="7"/>
        <v>0.8</v>
      </c>
      <c r="DN58" s="110">
        <f t="shared" si="7"/>
        <v>0.8</v>
      </c>
      <c r="DO58" s="110">
        <f t="shared" si="7"/>
        <v>0.8</v>
      </c>
      <c r="DP58" s="110">
        <f t="shared" si="7"/>
        <v>0.8</v>
      </c>
      <c r="DQ58" s="110">
        <f t="shared" si="7"/>
        <v>0.8</v>
      </c>
      <c r="DR58" s="111">
        <f t="shared" si="7"/>
        <v>0.8</v>
      </c>
    </row>
    <row r="59" spans="1:122" x14ac:dyDescent="0.25">
      <c r="A59" s="12"/>
      <c r="B59" s="86" t="s">
        <v>110</v>
      </c>
      <c r="C59" s="106">
        <f>IF($C$9="Yes",C$55*$C$38*C$56,0)</f>
        <v>2.5</v>
      </c>
      <c r="D59" s="113">
        <f t="shared" ref="D59:BO59" si="8">IF($C$9="Yes",D$55*$C$38*D$56,0)</f>
        <v>2.5</v>
      </c>
      <c r="E59" s="113">
        <f t="shared" si="8"/>
        <v>2.5</v>
      </c>
      <c r="F59" s="113">
        <f t="shared" si="8"/>
        <v>2.5</v>
      </c>
      <c r="G59" s="113">
        <f t="shared" si="8"/>
        <v>2.5</v>
      </c>
      <c r="H59" s="113">
        <f t="shared" si="8"/>
        <v>2.5</v>
      </c>
      <c r="I59" s="113">
        <f t="shared" si="8"/>
        <v>2.5</v>
      </c>
      <c r="J59" s="113">
        <f t="shared" si="8"/>
        <v>2.5</v>
      </c>
      <c r="K59" s="113">
        <f t="shared" si="8"/>
        <v>2.5</v>
      </c>
      <c r="L59" s="113">
        <f t="shared" si="8"/>
        <v>2.5</v>
      </c>
      <c r="M59" s="113">
        <f t="shared" si="8"/>
        <v>2.5</v>
      </c>
      <c r="N59" s="114">
        <f t="shared" si="8"/>
        <v>2.5</v>
      </c>
      <c r="O59" s="112">
        <f t="shared" si="8"/>
        <v>4</v>
      </c>
      <c r="P59" s="113">
        <f t="shared" si="8"/>
        <v>4</v>
      </c>
      <c r="Q59" s="113">
        <f t="shared" si="8"/>
        <v>4</v>
      </c>
      <c r="R59" s="113">
        <f t="shared" si="8"/>
        <v>4</v>
      </c>
      <c r="S59" s="113">
        <f t="shared" si="8"/>
        <v>4</v>
      </c>
      <c r="T59" s="113">
        <f t="shared" si="8"/>
        <v>4</v>
      </c>
      <c r="U59" s="113">
        <f t="shared" si="8"/>
        <v>4</v>
      </c>
      <c r="V59" s="113">
        <f t="shared" si="8"/>
        <v>4</v>
      </c>
      <c r="W59" s="113">
        <f t="shared" si="8"/>
        <v>4</v>
      </c>
      <c r="X59" s="113">
        <f t="shared" si="8"/>
        <v>4</v>
      </c>
      <c r="Y59" s="113">
        <f t="shared" si="8"/>
        <v>4</v>
      </c>
      <c r="Z59" s="114">
        <f t="shared" si="8"/>
        <v>4</v>
      </c>
      <c r="AA59" s="112">
        <f t="shared" si="8"/>
        <v>4</v>
      </c>
      <c r="AB59" s="113">
        <f t="shared" si="8"/>
        <v>4</v>
      </c>
      <c r="AC59" s="113">
        <f t="shared" si="8"/>
        <v>4</v>
      </c>
      <c r="AD59" s="113">
        <f t="shared" si="8"/>
        <v>4</v>
      </c>
      <c r="AE59" s="113">
        <f t="shared" si="8"/>
        <v>4</v>
      </c>
      <c r="AF59" s="113">
        <f t="shared" si="8"/>
        <v>4</v>
      </c>
      <c r="AG59" s="113">
        <f t="shared" si="8"/>
        <v>4</v>
      </c>
      <c r="AH59" s="113">
        <f t="shared" si="8"/>
        <v>4</v>
      </c>
      <c r="AI59" s="113">
        <f t="shared" si="8"/>
        <v>4</v>
      </c>
      <c r="AJ59" s="113">
        <f t="shared" si="8"/>
        <v>4</v>
      </c>
      <c r="AK59" s="113">
        <f t="shared" si="8"/>
        <v>4</v>
      </c>
      <c r="AL59" s="114">
        <f t="shared" si="8"/>
        <v>4</v>
      </c>
      <c r="AM59" s="112">
        <f t="shared" si="8"/>
        <v>4</v>
      </c>
      <c r="AN59" s="113">
        <f t="shared" si="8"/>
        <v>4</v>
      </c>
      <c r="AO59" s="113">
        <f t="shared" si="8"/>
        <v>4</v>
      </c>
      <c r="AP59" s="113">
        <f t="shared" si="8"/>
        <v>4</v>
      </c>
      <c r="AQ59" s="113">
        <f t="shared" si="8"/>
        <v>4</v>
      </c>
      <c r="AR59" s="113">
        <f t="shared" si="8"/>
        <v>4</v>
      </c>
      <c r="AS59" s="113">
        <f t="shared" si="8"/>
        <v>4</v>
      </c>
      <c r="AT59" s="113">
        <f t="shared" si="8"/>
        <v>4</v>
      </c>
      <c r="AU59" s="113">
        <f t="shared" si="8"/>
        <v>4</v>
      </c>
      <c r="AV59" s="113">
        <f t="shared" si="8"/>
        <v>4</v>
      </c>
      <c r="AW59" s="113">
        <f t="shared" si="8"/>
        <v>4</v>
      </c>
      <c r="AX59" s="114">
        <f t="shared" si="8"/>
        <v>4</v>
      </c>
      <c r="AY59" s="112">
        <f t="shared" si="8"/>
        <v>4</v>
      </c>
      <c r="AZ59" s="113">
        <f t="shared" si="8"/>
        <v>4</v>
      </c>
      <c r="BA59" s="113">
        <f t="shared" si="8"/>
        <v>4</v>
      </c>
      <c r="BB59" s="113">
        <f t="shared" si="8"/>
        <v>4</v>
      </c>
      <c r="BC59" s="113">
        <f t="shared" si="8"/>
        <v>4</v>
      </c>
      <c r="BD59" s="113">
        <f t="shared" si="8"/>
        <v>4</v>
      </c>
      <c r="BE59" s="113">
        <f t="shared" si="8"/>
        <v>4</v>
      </c>
      <c r="BF59" s="113">
        <f t="shared" si="8"/>
        <v>4</v>
      </c>
      <c r="BG59" s="113">
        <f t="shared" si="8"/>
        <v>4</v>
      </c>
      <c r="BH59" s="113">
        <f t="shared" si="8"/>
        <v>4</v>
      </c>
      <c r="BI59" s="113">
        <f t="shared" si="8"/>
        <v>4</v>
      </c>
      <c r="BJ59" s="114">
        <f t="shared" si="8"/>
        <v>4</v>
      </c>
      <c r="BK59" s="112">
        <f t="shared" si="8"/>
        <v>4</v>
      </c>
      <c r="BL59" s="113">
        <f t="shared" si="8"/>
        <v>4</v>
      </c>
      <c r="BM59" s="113">
        <f t="shared" si="8"/>
        <v>4</v>
      </c>
      <c r="BN59" s="113">
        <f t="shared" si="8"/>
        <v>4</v>
      </c>
      <c r="BO59" s="113">
        <f t="shared" si="8"/>
        <v>4</v>
      </c>
      <c r="BP59" s="113">
        <f t="shared" ref="BP59:DR59" si="9">IF($C$9="Yes",BP$55*$C$38*BP$56,0)</f>
        <v>4</v>
      </c>
      <c r="BQ59" s="113">
        <f t="shared" si="9"/>
        <v>4</v>
      </c>
      <c r="BR59" s="113">
        <f t="shared" si="9"/>
        <v>4</v>
      </c>
      <c r="BS59" s="113">
        <f t="shared" si="9"/>
        <v>4</v>
      </c>
      <c r="BT59" s="113">
        <f t="shared" si="9"/>
        <v>4</v>
      </c>
      <c r="BU59" s="113">
        <f t="shared" si="9"/>
        <v>4</v>
      </c>
      <c r="BV59" s="114">
        <f t="shared" si="9"/>
        <v>4</v>
      </c>
      <c r="BW59" s="112">
        <f t="shared" si="9"/>
        <v>4</v>
      </c>
      <c r="BX59" s="113">
        <f t="shared" si="9"/>
        <v>4</v>
      </c>
      <c r="BY59" s="113">
        <f t="shared" si="9"/>
        <v>4</v>
      </c>
      <c r="BZ59" s="113">
        <f t="shared" si="9"/>
        <v>4</v>
      </c>
      <c r="CA59" s="113">
        <f t="shared" si="9"/>
        <v>4</v>
      </c>
      <c r="CB59" s="113">
        <f t="shared" si="9"/>
        <v>4</v>
      </c>
      <c r="CC59" s="113">
        <f t="shared" si="9"/>
        <v>4</v>
      </c>
      <c r="CD59" s="113">
        <f t="shared" si="9"/>
        <v>4</v>
      </c>
      <c r="CE59" s="113">
        <f t="shared" si="9"/>
        <v>4</v>
      </c>
      <c r="CF59" s="113">
        <f t="shared" si="9"/>
        <v>4</v>
      </c>
      <c r="CG59" s="113">
        <f t="shared" si="9"/>
        <v>4</v>
      </c>
      <c r="CH59" s="114">
        <f t="shared" si="9"/>
        <v>4</v>
      </c>
      <c r="CI59" s="112">
        <f t="shared" si="9"/>
        <v>4</v>
      </c>
      <c r="CJ59" s="113">
        <f t="shared" si="9"/>
        <v>4</v>
      </c>
      <c r="CK59" s="113">
        <f t="shared" si="9"/>
        <v>4</v>
      </c>
      <c r="CL59" s="113">
        <f t="shared" si="9"/>
        <v>4</v>
      </c>
      <c r="CM59" s="113">
        <f t="shared" si="9"/>
        <v>4</v>
      </c>
      <c r="CN59" s="113">
        <f t="shared" si="9"/>
        <v>4</v>
      </c>
      <c r="CO59" s="113">
        <f t="shared" si="9"/>
        <v>4</v>
      </c>
      <c r="CP59" s="113">
        <f t="shared" si="9"/>
        <v>4</v>
      </c>
      <c r="CQ59" s="113">
        <f t="shared" si="9"/>
        <v>4</v>
      </c>
      <c r="CR59" s="113">
        <f t="shared" si="9"/>
        <v>4</v>
      </c>
      <c r="CS59" s="113">
        <f t="shared" si="9"/>
        <v>4</v>
      </c>
      <c r="CT59" s="114">
        <f t="shared" si="9"/>
        <v>4</v>
      </c>
      <c r="CU59" s="112">
        <f t="shared" si="9"/>
        <v>4</v>
      </c>
      <c r="CV59" s="113">
        <f t="shared" si="9"/>
        <v>4</v>
      </c>
      <c r="CW59" s="113">
        <f t="shared" si="9"/>
        <v>4</v>
      </c>
      <c r="CX59" s="113">
        <f t="shared" si="9"/>
        <v>4</v>
      </c>
      <c r="CY59" s="113">
        <f t="shared" si="9"/>
        <v>4</v>
      </c>
      <c r="CZ59" s="113">
        <f t="shared" si="9"/>
        <v>4</v>
      </c>
      <c r="DA59" s="113">
        <f t="shared" si="9"/>
        <v>4</v>
      </c>
      <c r="DB59" s="113">
        <f t="shared" si="9"/>
        <v>4</v>
      </c>
      <c r="DC59" s="113">
        <f t="shared" si="9"/>
        <v>4</v>
      </c>
      <c r="DD59" s="113">
        <f t="shared" si="9"/>
        <v>4</v>
      </c>
      <c r="DE59" s="113">
        <f t="shared" si="9"/>
        <v>4</v>
      </c>
      <c r="DF59" s="114">
        <f t="shared" si="9"/>
        <v>4</v>
      </c>
      <c r="DG59" s="112">
        <f t="shared" si="9"/>
        <v>4</v>
      </c>
      <c r="DH59" s="113">
        <f t="shared" si="9"/>
        <v>4</v>
      </c>
      <c r="DI59" s="113">
        <f t="shared" si="9"/>
        <v>4</v>
      </c>
      <c r="DJ59" s="113">
        <f t="shared" si="9"/>
        <v>4</v>
      </c>
      <c r="DK59" s="113">
        <f t="shared" si="9"/>
        <v>4</v>
      </c>
      <c r="DL59" s="113">
        <f t="shared" si="9"/>
        <v>4</v>
      </c>
      <c r="DM59" s="113">
        <f t="shared" si="9"/>
        <v>4</v>
      </c>
      <c r="DN59" s="113">
        <f t="shared" si="9"/>
        <v>4</v>
      </c>
      <c r="DO59" s="113">
        <f t="shared" si="9"/>
        <v>4</v>
      </c>
      <c r="DP59" s="113">
        <f t="shared" si="9"/>
        <v>4</v>
      </c>
      <c r="DQ59" s="113">
        <f t="shared" si="9"/>
        <v>4</v>
      </c>
      <c r="DR59" s="114">
        <f t="shared" si="9"/>
        <v>4</v>
      </c>
    </row>
    <row r="60" spans="1:122" x14ac:dyDescent="0.25">
      <c r="A60" s="12"/>
      <c r="B60" s="86" t="s">
        <v>93</v>
      </c>
      <c r="C60" s="106">
        <f>IF($C$9="Yes",C$55*$C$41*C$56,0)</f>
        <v>2</v>
      </c>
      <c r="D60" s="113">
        <f t="shared" ref="D60:BO60" si="10">IF($C$9="Yes",D$55*$C$41*D$56,0)</f>
        <v>2</v>
      </c>
      <c r="E60" s="113">
        <f t="shared" si="10"/>
        <v>2</v>
      </c>
      <c r="F60" s="113">
        <f t="shared" si="10"/>
        <v>2</v>
      </c>
      <c r="G60" s="113">
        <f t="shared" si="10"/>
        <v>2</v>
      </c>
      <c r="H60" s="113">
        <f t="shared" si="10"/>
        <v>2</v>
      </c>
      <c r="I60" s="113">
        <f t="shared" si="10"/>
        <v>2</v>
      </c>
      <c r="J60" s="113">
        <f t="shared" si="10"/>
        <v>2</v>
      </c>
      <c r="K60" s="113">
        <f t="shared" si="10"/>
        <v>2</v>
      </c>
      <c r="L60" s="113">
        <f t="shared" si="10"/>
        <v>2</v>
      </c>
      <c r="M60" s="113">
        <f t="shared" si="10"/>
        <v>2</v>
      </c>
      <c r="N60" s="114">
        <f t="shared" si="10"/>
        <v>2</v>
      </c>
      <c r="O60" s="112">
        <f t="shared" si="10"/>
        <v>3.2</v>
      </c>
      <c r="P60" s="113">
        <f t="shared" si="10"/>
        <v>3.2</v>
      </c>
      <c r="Q60" s="113">
        <f t="shared" si="10"/>
        <v>3.2</v>
      </c>
      <c r="R60" s="113">
        <f t="shared" si="10"/>
        <v>3.2</v>
      </c>
      <c r="S60" s="113">
        <f t="shared" si="10"/>
        <v>3.2</v>
      </c>
      <c r="T60" s="113">
        <f t="shared" si="10"/>
        <v>3.2</v>
      </c>
      <c r="U60" s="113">
        <f t="shared" si="10"/>
        <v>3.2</v>
      </c>
      <c r="V60" s="113">
        <f t="shared" si="10"/>
        <v>3.2</v>
      </c>
      <c r="W60" s="113">
        <f t="shared" si="10"/>
        <v>3.2</v>
      </c>
      <c r="X60" s="113">
        <f t="shared" si="10"/>
        <v>3.2</v>
      </c>
      <c r="Y60" s="113">
        <f t="shared" si="10"/>
        <v>3.2</v>
      </c>
      <c r="Z60" s="114">
        <f t="shared" si="10"/>
        <v>3.2</v>
      </c>
      <c r="AA60" s="112">
        <f t="shared" si="10"/>
        <v>3.2</v>
      </c>
      <c r="AB60" s="113">
        <f t="shared" si="10"/>
        <v>3.2</v>
      </c>
      <c r="AC60" s="113">
        <f t="shared" si="10"/>
        <v>3.2</v>
      </c>
      <c r="AD60" s="113">
        <f t="shared" si="10"/>
        <v>3.2</v>
      </c>
      <c r="AE60" s="113">
        <f t="shared" si="10"/>
        <v>3.2</v>
      </c>
      <c r="AF60" s="113">
        <f t="shared" si="10"/>
        <v>3.2</v>
      </c>
      <c r="AG60" s="113">
        <f t="shared" si="10"/>
        <v>3.2</v>
      </c>
      <c r="AH60" s="113">
        <f t="shared" si="10"/>
        <v>3.2</v>
      </c>
      <c r="AI60" s="113">
        <f t="shared" si="10"/>
        <v>3.2</v>
      </c>
      <c r="AJ60" s="113">
        <f t="shared" si="10"/>
        <v>3.2</v>
      </c>
      <c r="AK60" s="113">
        <f t="shared" si="10"/>
        <v>3.2</v>
      </c>
      <c r="AL60" s="114">
        <f t="shared" si="10"/>
        <v>3.2</v>
      </c>
      <c r="AM60" s="112">
        <f t="shared" si="10"/>
        <v>3.2</v>
      </c>
      <c r="AN60" s="113">
        <f t="shared" si="10"/>
        <v>3.2</v>
      </c>
      <c r="AO60" s="113">
        <f t="shared" si="10"/>
        <v>3.2</v>
      </c>
      <c r="AP60" s="113">
        <f t="shared" si="10"/>
        <v>3.2</v>
      </c>
      <c r="AQ60" s="113">
        <f t="shared" si="10"/>
        <v>3.2</v>
      </c>
      <c r="AR60" s="113">
        <f t="shared" si="10"/>
        <v>3.2</v>
      </c>
      <c r="AS60" s="113">
        <f t="shared" si="10"/>
        <v>3.2</v>
      </c>
      <c r="AT60" s="113">
        <f t="shared" si="10"/>
        <v>3.2</v>
      </c>
      <c r="AU60" s="113">
        <f t="shared" si="10"/>
        <v>3.2</v>
      </c>
      <c r="AV60" s="113">
        <f t="shared" si="10"/>
        <v>3.2</v>
      </c>
      <c r="AW60" s="113">
        <f t="shared" si="10"/>
        <v>3.2</v>
      </c>
      <c r="AX60" s="114">
        <f t="shared" si="10"/>
        <v>3.2</v>
      </c>
      <c r="AY60" s="112">
        <f t="shared" si="10"/>
        <v>3.2</v>
      </c>
      <c r="AZ60" s="113">
        <f t="shared" si="10"/>
        <v>3.2</v>
      </c>
      <c r="BA60" s="113">
        <f t="shared" si="10"/>
        <v>3.2</v>
      </c>
      <c r="BB60" s="113">
        <f t="shared" si="10"/>
        <v>3.2</v>
      </c>
      <c r="BC60" s="113">
        <f t="shared" si="10"/>
        <v>3.2</v>
      </c>
      <c r="BD60" s="113">
        <f t="shared" si="10"/>
        <v>3.2</v>
      </c>
      <c r="BE60" s="113">
        <f t="shared" si="10"/>
        <v>3.2</v>
      </c>
      <c r="BF60" s="113">
        <f t="shared" si="10"/>
        <v>3.2</v>
      </c>
      <c r="BG60" s="113">
        <f t="shared" si="10"/>
        <v>3.2</v>
      </c>
      <c r="BH60" s="113">
        <f t="shared" si="10"/>
        <v>3.2</v>
      </c>
      <c r="BI60" s="113">
        <f t="shared" si="10"/>
        <v>3.2</v>
      </c>
      <c r="BJ60" s="114">
        <f t="shared" si="10"/>
        <v>3.2</v>
      </c>
      <c r="BK60" s="112">
        <f t="shared" si="10"/>
        <v>3.2</v>
      </c>
      <c r="BL60" s="113">
        <f t="shared" si="10"/>
        <v>3.2</v>
      </c>
      <c r="BM60" s="113">
        <f t="shared" si="10"/>
        <v>3.2</v>
      </c>
      <c r="BN60" s="113">
        <f t="shared" si="10"/>
        <v>3.2</v>
      </c>
      <c r="BO60" s="113">
        <f t="shared" si="10"/>
        <v>3.2</v>
      </c>
      <c r="BP60" s="113">
        <f t="shared" ref="BP60:DR60" si="11">IF($C$9="Yes",BP$55*$C$41*BP$56,0)</f>
        <v>3.2</v>
      </c>
      <c r="BQ60" s="113">
        <f t="shared" si="11"/>
        <v>3.2</v>
      </c>
      <c r="BR60" s="113">
        <f t="shared" si="11"/>
        <v>3.2</v>
      </c>
      <c r="BS60" s="113">
        <f t="shared" si="11"/>
        <v>3.2</v>
      </c>
      <c r="BT60" s="113">
        <f t="shared" si="11"/>
        <v>3.2</v>
      </c>
      <c r="BU60" s="113">
        <f t="shared" si="11"/>
        <v>3.2</v>
      </c>
      <c r="BV60" s="114">
        <f t="shared" si="11"/>
        <v>3.2</v>
      </c>
      <c r="BW60" s="112">
        <f t="shared" si="11"/>
        <v>3.2</v>
      </c>
      <c r="BX60" s="113">
        <f t="shared" si="11"/>
        <v>3.2</v>
      </c>
      <c r="BY60" s="113">
        <f t="shared" si="11"/>
        <v>3.2</v>
      </c>
      <c r="BZ60" s="113">
        <f t="shared" si="11"/>
        <v>3.2</v>
      </c>
      <c r="CA60" s="113">
        <f t="shared" si="11"/>
        <v>3.2</v>
      </c>
      <c r="CB60" s="113">
        <f t="shared" si="11"/>
        <v>3.2</v>
      </c>
      <c r="CC60" s="113">
        <f t="shared" si="11"/>
        <v>3.2</v>
      </c>
      <c r="CD60" s="113">
        <f t="shared" si="11"/>
        <v>3.2</v>
      </c>
      <c r="CE60" s="113">
        <f t="shared" si="11"/>
        <v>3.2</v>
      </c>
      <c r="CF60" s="113">
        <f t="shared" si="11"/>
        <v>3.2</v>
      </c>
      <c r="CG60" s="113">
        <f t="shared" si="11"/>
        <v>3.2</v>
      </c>
      <c r="CH60" s="114">
        <f t="shared" si="11"/>
        <v>3.2</v>
      </c>
      <c r="CI60" s="112">
        <f t="shared" si="11"/>
        <v>3.2</v>
      </c>
      <c r="CJ60" s="113">
        <f t="shared" si="11"/>
        <v>3.2</v>
      </c>
      <c r="CK60" s="113">
        <f t="shared" si="11"/>
        <v>3.2</v>
      </c>
      <c r="CL60" s="113">
        <f t="shared" si="11"/>
        <v>3.2</v>
      </c>
      <c r="CM60" s="113">
        <f t="shared" si="11"/>
        <v>3.2</v>
      </c>
      <c r="CN60" s="113">
        <f t="shared" si="11"/>
        <v>3.2</v>
      </c>
      <c r="CO60" s="113">
        <f t="shared" si="11"/>
        <v>3.2</v>
      </c>
      <c r="CP60" s="113">
        <f t="shared" si="11"/>
        <v>3.2</v>
      </c>
      <c r="CQ60" s="113">
        <f t="shared" si="11"/>
        <v>3.2</v>
      </c>
      <c r="CR60" s="113">
        <f t="shared" si="11"/>
        <v>3.2</v>
      </c>
      <c r="CS60" s="113">
        <f t="shared" si="11"/>
        <v>3.2</v>
      </c>
      <c r="CT60" s="114">
        <f t="shared" si="11"/>
        <v>3.2</v>
      </c>
      <c r="CU60" s="112">
        <f t="shared" si="11"/>
        <v>3.2</v>
      </c>
      <c r="CV60" s="113">
        <f t="shared" si="11"/>
        <v>3.2</v>
      </c>
      <c r="CW60" s="113">
        <f t="shared" si="11"/>
        <v>3.2</v>
      </c>
      <c r="CX60" s="113">
        <f t="shared" si="11"/>
        <v>3.2</v>
      </c>
      <c r="CY60" s="113">
        <f t="shared" si="11"/>
        <v>3.2</v>
      </c>
      <c r="CZ60" s="113">
        <f t="shared" si="11"/>
        <v>3.2</v>
      </c>
      <c r="DA60" s="113">
        <f t="shared" si="11"/>
        <v>3.2</v>
      </c>
      <c r="DB60" s="113">
        <f t="shared" si="11"/>
        <v>3.2</v>
      </c>
      <c r="DC60" s="113">
        <f t="shared" si="11"/>
        <v>3.2</v>
      </c>
      <c r="DD60" s="113">
        <f t="shared" si="11"/>
        <v>3.2</v>
      </c>
      <c r="DE60" s="113">
        <f t="shared" si="11"/>
        <v>3.2</v>
      </c>
      <c r="DF60" s="114">
        <f t="shared" si="11"/>
        <v>3.2</v>
      </c>
      <c r="DG60" s="112">
        <f t="shared" si="11"/>
        <v>3.2</v>
      </c>
      <c r="DH60" s="113">
        <f t="shared" si="11"/>
        <v>3.2</v>
      </c>
      <c r="DI60" s="113">
        <f t="shared" si="11"/>
        <v>3.2</v>
      </c>
      <c r="DJ60" s="113">
        <f t="shared" si="11"/>
        <v>3.2</v>
      </c>
      <c r="DK60" s="113">
        <f t="shared" si="11"/>
        <v>3.2</v>
      </c>
      <c r="DL60" s="113">
        <f t="shared" si="11"/>
        <v>3.2</v>
      </c>
      <c r="DM60" s="113">
        <f t="shared" si="11"/>
        <v>3.2</v>
      </c>
      <c r="DN60" s="113">
        <f t="shared" si="11"/>
        <v>3.2</v>
      </c>
      <c r="DO60" s="113">
        <f t="shared" si="11"/>
        <v>3.2</v>
      </c>
      <c r="DP60" s="113">
        <f t="shared" si="11"/>
        <v>3.2</v>
      </c>
      <c r="DQ60" s="113">
        <f t="shared" si="11"/>
        <v>3.2</v>
      </c>
      <c r="DR60" s="114">
        <f t="shared" si="11"/>
        <v>3.2</v>
      </c>
    </row>
    <row r="61" spans="1:122" ht="15.75" thickBot="1" x14ac:dyDescent="0.3">
      <c r="A61" s="16"/>
      <c r="B61" s="87" t="s">
        <v>94</v>
      </c>
      <c r="C61" s="145">
        <f>IF($C$9="Yes",C$55*$C$44*C$56,0)</f>
        <v>0</v>
      </c>
      <c r="D61" s="116">
        <f t="shared" ref="D61:BO61" si="12">IF($C$9="Yes",D$55*$C$44*D$56,0)</f>
        <v>0</v>
      </c>
      <c r="E61" s="116">
        <f t="shared" si="12"/>
        <v>0</v>
      </c>
      <c r="F61" s="116">
        <f t="shared" si="12"/>
        <v>0</v>
      </c>
      <c r="G61" s="116">
        <f t="shared" si="12"/>
        <v>0</v>
      </c>
      <c r="H61" s="116">
        <f t="shared" si="12"/>
        <v>0</v>
      </c>
      <c r="I61" s="116">
        <f t="shared" si="12"/>
        <v>0</v>
      </c>
      <c r="J61" s="116">
        <f t="shared" si="12"/>
        <v>0</v>
      </c>
      <c r="K61" s="116">
        <f t="shared" si="12"/>
        <v>0</v>
      </c>
      <c r="L61" s="116">
        <f t="shared" si="12"/>
        <v>0</v>
      </c>
      <c r="M61" s="116">
        <f t="shared" si="12"/>
        <v>0</v>
      </c>
      <c r="N61" s="117">
        <f t="shared" si="12"/>
        <v>0</v>
      </c>
      <c r="O61" s="115">
        <f t="shared" si="12"/>
        <v>0</v>
      </c>
      <c r="P61" s="116">
        <f t="shared" si="12"/>
        <v>0</v>
      </c>
      <c r="Q61" s="116">
        <f t="shared" si="12"/>
        <v>0</v>
      </c>
      <c r="R61" s="116">
        <f t="shared" si="12"/>
        <v>0</v>
      </c>
      <c r="S61" s="116">
        <f t="shared" si="12"/>
        <v>0</v>
      </c>
      <c r="T61" s="116">
        <f t="shared" si="12"/>
        <v>0</v>
      </c>
      <c r="U61" s="116">
        <f t="shared" si="12"/>
        <v>0</v>
      </c>
      <c r="V61" s="116">
        <f t="shared" si="12"/>
        <v>0</v>
      </c>
      <c r="W61" s="116">
        <f t="shared" si="12"/>
        <v>0</v>
      </c>
      <c r="X61" s="116">
        <f t="shared" si="12"/>
        <v>0</v>
      </c>
      <c r="Y61" s="116">
        <f t="shared" si="12"/>
        <v>0</v>
      </c>
      <c r="Z61" s="117">
        <f t="shared" si="12"/>
        <v>0</v>
      </c>
      <c r="AA61" s="115">
        <f t="shared" si="12"/>
        <v>0</v>
      </c>
      <c r="AB61" s="116">
        <f t="shared" si="12"/>
        <v>0</v>
      </c>
      <c r="AC61" s="116">
        <f t="shared" si="12"/>
        <v>0</v>
      </c>
      <c r="AD61" s="116">
        <f t="shared" si="12"/>
        <v>0</v>
      </c>
      <c r="AE61" s="116">
        <f t="shared" si="12"/>
        <v>0</v>
      </c>
      <c r="AF61" s="116">
        <f t="shared" si="12"/>
        <v>0</v>
      </c>
      <c r="AG61" s="116">
        <f t="shared" si="12"/>
        <v>0</v>
      </c>
      <c r="AH61" s="116">
        <f t="shared" si="12"/>
        <v>0</v>
      </c>
      <c r="AI61" s="116">
        <f t="shared" si="12"/>
        <v>0</v>
      </c>
      <c r="AJ61" s="116">
        <f t="shared" si="12"/>
        <v>0</v>
      </c>
      <c r="AK61" s="116">
        <f t="shared" si="12"/>
        <v>0</v>
      </c>
      <c r="AL61" s="117">
        <f t="shared" si="12"/>
        <v>0</v>
      </c>
      <c r="AM61" s="115">
        <f t="shared" si="12"/>
        <v>0</v>
      </c>
      <c r="AN61" s="116">
        <f t="shared" si="12"/>
        <v>0</v>
      </c>
      <c r="AO61" s="116">
        <f t="shared" si="12"/>
        <v>0</v>
      </c>
      <c r="AP61" s="116">
        <f t="shared" si="12"/>
        <v>0</v>
      </c>
      <c r="AQ61" s="116">
        <f t="shared" si="12"/>
        <v>0</v>
      </c>
      <c r="AR61" s="116">
        <f t="shared" si="12"/>
        <v>0</v>
      </c>
      <c r="AS61" s="116">
        <f t="shared" si="12"/>
        <v>0</v>
      </c>
      <c r="AT61" s="116">
        <f t="shared" si="12"/>
        <v>0</v>
      </c>
      <c r="AU61" s="116">
        <f t="shared" si="12"/>
        <v>0</v>
      </c>
      <c r="AV61" s="116">
        <f t="shared" si="12"/>
        <v>0</v>
      </c>
      <c r="AW61" s="116">
        <f t="shared" si="12"/>
        <v>0</v>
      </c>
      <c r="AX61" s="117">
        <f t="shared" si="12"/>
        <v>0</v>
      </c>
      <c r="AY61" s="115">
        <f t="shared" si="12"/>
        <v>0</v>
      </c>
      <c r="AZ61" s="116">
        <f t="shared" si="12"/>
        <v>0</v>
      </c>
      <c r="BA61" s="116">
        <f t="shared" si="12"/>
        <v>0</v>
      </c>
      <c r="BB61" s="116">
        <f t="shared" si="12"/>
        <v>0</v>
      </c>
      <c r="BC61" s="116">
        <f t="shared" si="12"/>
        <v>0</v>
      </c>
      <c r="BD61" s="116">
        <f t="shared" si="12"/>
        <v>0</v>
      </c>
      <c r="BE61" s="116">
        <f t="shared" si="12"/>
        <v>0</v>
      </c>
      <c r="BF61" s="116">
        <f t="shared" si="12"/>
        <v>0</v>
      </c>
      <c r="BG61" s="116">
        <f t="shared" si="12"/>
        <v>0</v>
      </c>
      <c r="BH61" s="116">
        <f t="shared" si="12"/>
        <v>0</v>
      </c>
      <c r="BI61" s="116">
        <f t="shared" si="12"/>
        <v>0</v>
      </c>
      <c r="BJ61" s="117">
        <f t="shared" si="12"/>
        <v>0</v>
      </c>
      <c r="BK61" s="115">
        <f t="shared" si="12"/>
        <v>0</v>
      </c>
      <c r="BL61" s="116">
        <f t="shared" si="12"/>
        <v>0</v>
      </c>
      <c r="BM61" s="116">
        <f t="shared" si="12"/>
        <v>0</v>
      </c>
      <c r="BN61" s="116">
        <f t="shared" si="12"/>
        <v>0</v>
      </c>
      <c r="BO61" s="116">
        <f t="shared" si="12"/>
        <v>0</v>
      </c>
      <c r="BP61" s="116">
        <f t="shared" ref="BP61:DR61" si="13">IF($C$9="Yes",BP$55*$C$44*BP$56,0)</f>
        <v>0</v>
      </c>
      <c r="BQ61" s="116">
        <f t="shared" si="13"/>
        <v>0</v>
      </c>
      <c r="BR61" s="116">
        <f t="shared" si="13"/>
        <v>0</v>
      </c>
      <c r="BS61" s="116">
        <f t="shared" si="13"/>
        <v>0</v>
      </c>
      <c r="BT61" s="116">
        <f t="shared" si="13"/>
        <v>0</v>
      </c>
      <c r="BU61" s="116">
        <f t="shared" si="13"/>
        <v>0</v>
      </c>
      <c r="BV61" s="117">
        <f t="shared" si="13"/>
        <v>0</v>
      </c>
      <c r="BW61" s="115">
        <f t="shared" si="13"/>
        <v>0</v>
      </c>
      <c r="BX61" s="116">
        <f t="shared" si="13"/>
        <v>0</v>
      </c>
      <c r="BY61" s="116">
        <f t="shared" si="13"/>
        <v>0</v>
      </c>
      <c r="BZ61" s="116">
        <f t="shared" si="13"/>
        <v>0</v>
      </c>
      <c r="CA61" s="116">
        <f t="shared" si="13"/>
        <v>0</v>
      </c>
      <c r="CB61" s="116">
        <f t="shared" si="13"/>
        <v>0</v>
      </c>
      <c r="CC61" s="116">
        <f t="shared" si="13"/>
        <v>0</v>
      </c>
      <c r="CD61" s="116">
        <f t="shared" si="13"/>
        <v>0</v>
      </c>
      <c r="CE61" s="116">
        <f t="shared" si="13"/>
        <v>0</v>
      </c>
      <c r="CF61" s="116">
        <f t="shared" si="13"/>
        <v>0</v>
      </c>
      <c r="CG61" s="116">
        <f t="shared" si="13"/>
        <v>0</v>
      </c>
      <c r="CH61" s="117">
        <f t="shared" si="13"/>
        <v>0</v>
      </c>
      <c r="CI61" s="118">
        <f t="shared" si="13"/>
        <v>0</v>
      </c>
      <c r="CJ61" s="119">
        <f t="shared" si="13"/>
        <v>0</v>
      </c>
      <c r="CK61" s="119">
        <f t="shared" si="13"/>
        <v>0</v>
      </c>
      <c r="CL61" s="119">
        <f t="shared" si="13"/>
        <v>0</v>
      </c>
      <c r="CM61" s="119">
        <f t="shared" si="13"/>
        <v>0</v>
      </c>
      <c r="CN61" s="119">
        <f t="shared" si="13"/>
        <v>0</v>
      </c>
      <c r="CO61" s="119">
        <f t="shared" si="13"/>
        <v>0</v>
      </c>
      <c r="CP61" s="119">
        <f t="shared" si="13"/>
        <v>0</v>
      </c>
      <c r="CQ61" s="119">
        <f t="shared" si="13"/>
        <v>0</v>
      </c>
      <c r="CR61" s="119">
        <f t="shared" si="13"/>
        <v>0</v>
      </c>
      <c r="CS61" s="119">
        <f t="shared" si="13"/>
        <v>0</v>
      </c>
      <c r="CT61" s="120">
        <f t="shared" si="13"/>
        <v>0</v>
      </c>
      <c r="CU61" s="118">
        <f t="shared" si="13"/>
        <v>0</v>
      </c>
      <c r="CV61" s="119">
        <f t="shared" si="13"/>
        <v>0</v>
      </c>
      <c r="CW61" s="119">
        <f t="shared" si="13"/>
        <v>0</v>
      </c>
      <c r="CX61" s="119">
        <f t="shared" si="13"/>
        <v>0</v>
      </c>
      <c r="CY61" s="119">
        <f t="shared" si="13"/>
        <v>0</v>
      </c>
      <c r="CZ61" s="119">
        <f t="shared" si="13"/>
        <v>0</v>
      </c>
      <c r="DA61" s="119">
        <f t="shared" si="13"/>
        <v>0</v>
      </c>
      <c r="DB61" s="119">
        <f t="shared" si="13"/>
        <v>0</v>
      </c>
      <c r="DC61" s="119">
        <f t="shared" si="13"/>
        <v>0</v>
      </c>
      <c r="DD61" s="119">
        <f t="shared" si="13"/>
        <v>0</v>
      </c>
      <c r="DE61" s="119">
        <f t="shared" si="13"/>
        <v>0</v>
      </c>
      <c r="DF61" s="120">
        <f t="shared" si="13"/>
        <v>0</v>
      </c>
      <c r="DG61" s="118">
        <f t="shared" si="13"/>
        <v>0</v>
      </c>
      <c r="DH61" s="119">
        <f t="shared" si="13"/>
        <v>0</v>
      </c>
      <c r="DI61" s="119">
        <f t="shared" si="13"/>
        <v>0</v>
      </c>
      <c r="DJ61" s="119">
        <f t="shared" si="13"/>
        <v>0</v>
      </c>
      <c r="DK61" s="119">
        <f t="shared" si="13"/>
        <v>0</v>
      </c>
      <c r="DL61" s="119">
        <f t="shared" si="13"/>
        <v>0</v>
      </c>
      <c r="DM61" s="119">
        <f t="shared" si="13"/>
        <v>0</v>
      </c>
      <c r="DN61" s="119">
        <f t="shared" si="13"/>
        <v>0</v>
      </c>
      <c r="DO61" s="119">
        <f t="shared" si="13"/>
        <v>0</v>
      </c>
      <c r="DP61" s="119">
        <f t="shared" si="13"/>
        <v>0</v>
      </c>
      <c r="DQ61" s="119">
        <f t="shared" si="13"/>
        <v>0</v>
      </c>
      <c r="DR61" s="120">
        <f t="shared" si="13"/>
        <v>0</v>
      </c>
    </row>
    <row r="62" spans="1:122" x14ac:dyDescent="0.25">
      <c r="A62" s="7"/>
      <c r="D62" s="5"/>
      <c r="E62" s="5"/>
      <c r="F62" s="5"/>
      <c r="G62" s="10"/>
      <c r="H62" s="5"/>
      <c r="I62" s="5"/>
      <c r="J62" s="5"/>
      <c r="K62" s="5"/>
      <c r="L62" s="5"/>
      <c r="M62" s="5"/>
      <c r="N62" s="5"/>
      <c r="O62" s="5"/>
      <c r="P62" s="5"/>
      <c r="Q62" s="5"/>
      <c r="R62" s="5"/>
      <c r="S62" s="5"/>
      <c r="T62" s="5"/>
      <c r="U62" s="5"/>
      <c r="V62" s="5"/>
      <c r="W62" s="5"/>
      <c r="X62" s="5"/>
      <c r="Y62" s="5"/>
      <c r="Z62" s="5"/>
      <c r="AA62" s="5"/>
    </row>
    <row r="63" spans="1:122" x14ac:dyDescent="0.25">
      <c r="D63" s="5"/>
      <c r="E63" s="5"/>
      <c r="F63" s="5"/>
      <c r="G63" s="10"/>
      <c r="H63" s="5"/>
      <c r="I63" s="5"/>
      <c r="J63" s="5"/>
      <c r="K63" s="5"/>
      <c r="L63" s="5"/>
      <c r="M63" s="5"/>
      <c r="N63" s="5"/>
      <c r="O63" s="5"/>
      <c r="P63" s="5"/>
      <c r="Q63" s="5"/>
      <c r="R63" s="5"/>
      <c r="S63" s="5"/>
      <c r="T63" s="5"/>
      <c r="U63" s="5"/>
      <c r="V63" s="5"/>
      <c r="W63" s="5"/>
      <c r="X63" s="5"/>
      <c r="Y63" s="5"/>
      <c r="Z63" s="5"/>
      <c r="AA63" s="5"/>
    </row>
    <row r="64" spans="1:122" ht="15.75" thickBot="1" x14ac:dyDescent="0.3">
      <c r="C64" s="89" t="s">
        <v>123</v>
      </c>
      <c r="N64" s="4"/>
      <c r="O64" s="4"/>
      <c r="P64" s="4"/>
      <c r="Q64" s="4"/>
      <c r="R64" s="4"/>
      <c r="S64" s="4"/>
      <c r="T64" s="4"/>
      <c r="U64" s="4"/>
      <c r="V64" s="2"/>
    </row>
    <row r="65" spans="1:122" ht="15.75" thickBot="1" x14ac:dyDescent="0.3">
      <c r="C65" s="13" t="s">
        <v>0</v>
      </c>
      <c r="D65" s="13">
        <v>1</v>
      </c>
      <c r="E65" s="14">
        <v>2</v>
      </c>
      <c r="F65" s="14">
        <v>3</v>
      </c>
      <c r="G65" s="14">
        <v>4</v>
      </c>
      <c r="H65" s="14">
        <v>5</v>
      </c>
      <c r="I65" s="14">
        <v>6</v>
      </c>
      <c r="J65" s="14">
        <v>7</v>
      </c>
      <c r="K65" s="14">
        <v>8</v>
      </c>
      <c r="L65" s="14">
        <v>9</v>
      </c>
      <c r="M65" s="15">
        <v>10</v>
      </c>
      <c r="U65" s="4"/>
      <c r="V65" s="4"/>
      <c r="W65" s="4"/>
      <c r="X65" s="4"/>
      <c r="Y65" s="4"/>
      <c r="Z65" s="4"/>
      <c r="AA65" s="4"/>
      <c r="AB65" s="2"/>
    </row>
    <row r="66" spans="1:122" ht="15.75" thickBot="1" x14ac:dyDescent="0.3">
      <c r="C66" s="103" t="s">
        <v>86</v>
      </c>
      <c r="D66" s="23">
        <f>SUM(C54:N54)</f>
        <v>8896.875</v>
      </c>
      <c r="E66" s="21">
        <f>SUM(O54:Z54)</f>
        <v>8541</v>
      </c>
      <c r="F66" s="21">
        <f>SUM(AA54:AL54)</f>
        <v>8541</v>
      </c>
      <c r="G66" s="21">
        <f>SUM(AM54:AX54)</f>
        <v>8541</v>
      </c>
      <c r="H66" s="21">
        <f>SUM(AY54:BJ54)</f>
        <v>8541</v>
      </c>
      <c r="I66" s="21">
        <f>SUM(BK54:BV54)</f>
        <v>8541</v>
      </c>
      <c r="J66" s="21">
        <f>SUM(BW54:CH54)</f>
        <v>8541</v>
      </c>
      <c r="K66" s="21">
        <f>SUM(CI54:CT54)</f>
        <v>8541</v>
      </c>
      <c r="L66" s="21">
        <f>SUM(CU54:DF54)</f>
        <v>8541</v>
      </c>
      <c r="M66" s="22">
        <f>SUM(DG54:DR54)</f>
        <v>8541</v>
      </c>
      <c r="U66" s="4"/>
      <c r="V66" s="4"/>
      <c r="W66" s="4"/>
      <c r="X66" s="4"/>
      <c r="Y66" s="4"/>
      <c r="Z66" s="4"/>
      <c r="AA66" s="4"/>
      <c r="AB66" s="2"/>
    </row>
    <row r="67" spans="1:122" ht="15.75" thickBot="1" x14ac:dyDescent="0.3">
      <c r="C67" s="24" t="s">
        <v>1</v>
      </c>
      <c r="D67" s="23">
        <f>D66</f>
        <v>8896.875</v>
      </c>
      <c r="E67" s="21">
        <f>E66+D67</f>
        <v>17437.875</v>
      </c>
      <c r="F67" s="21">
        <f t="shared" ref="F67:M67" si="14">F66+E67</f>
        <v>25978.875</v>
      </c>
      <c r="G67" s="21">
        <f t="shared" si="14"/>
        <v>34519.875</v>
      </c>
      <c r="H67" s="21">
        <f t="shared" si="14"/>
        <v>43060.875</v>
      </c>
      <c r="I67" s="21">
        <f t="shared" si="14"/>
        <v>51601.875</v>
      </c>
      <c r="J67" s="21">
        <f t="shared" si="14"/>
        <v>60142.875</v>
      </c>
      <c r="K67" s="21">
        <f t="shared" si="14"/>
        <v>68683.875</v>
      </c>
      <c r="L67" s="21">
        <f t="shared" si="14"/>
        <v>77224.875</v>
      </c>
      <c r="M67" s="22">
        <f t="shared" si="14"/>
        <v>85765.875</v>
      </c>
      <c r="U67" s="4"/>
      <c r="V67" s="4"/>
      <c r="W67" s="4"/>
      <c r="X67" s="4"/>
      <c r="Y67" s="4"/>
      <c r="Z67" s="4"/>
      <c r="AA67" s="4"/>
      <c r="AB67" s="2"/>
    </row>
    <row r="69" spans="1:122" ht="18.75" x14ac:dyDescent="0.3">
      <c r="A69" s="121" t="s">
        <v>129</v>
      </c>
    </row>
    <row r="70" spans="1:122" ht="15.75" thickBot="1" x14ac:dyDescent="0.3">
      <c r="C70" s="89" t="s">
        <v>53</v>
      </c>
    </row>
    <row r="71" spans="1:122" ht="15.75" thickBot="1" x14ac:dyDescent="0.3">
      <c r="A71" s="45"/>
      <c r="B71" s="83" t="s">
        <v>52</v>
      </c>
      <c r="C71" s="171">
        <v>1</v>
      </c>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c r="BA71" s="170"/>
      <c r="BB71" s="170"/>
      <c r="BC71" s="170"/>
      <c r="BD71" s="170"/>
      <c r="BE71" s="170"/>
      <c r="BF71" s="170"/>
      <c r="BG71" s="170"/>
      <c r="BH71" s="170"/>
      <c r="BI71" s="170"/>
      <c r="BJ71" s="170"/>
      <c r="BK71" s="170"/>
      <c r="BL71" s="170"/>
      <c r="BM71" s="170"/>
      <c r="BN71" s="170"/>
      <c r="BO71" s="170"/>
      <c r="BP71" s="170"/>
      <c r="BQ71" s="170"/>
      <c r="BR71" s="170"/>
      <c r="BS71" s="170"/>
      <c r="BT71" s="170"/>
      <c r="BU71" s="170"/>
      <c r="BV71" s="170"/>
      <c r="BW71" s="170"/>
      <c r="BX71" s="170"/>
      <c r="BY71" s="170"/>
      <c r="BZ71" s="170"/>
      <c r="CA71" s="170"/>
      <c r="CB71" s="170"/>
      <c r="CC71" s="170"/>
      <c r="CD71" s="170"/>
      <c r="CE71" s="170"/>
      <c r="CF71" s="170"/>
      <c r="CG71" s="170"/>
      <c r="CH71" s="172"/>
      <c r="CI71" s="165">
        <v>2</v>
      </c>
      <c r="CJ71" s="164"/>
      <c r="CK71" s="164"/>
      <c r="CL71" s="164"/>
      <c r="CM71" s="164"/>
      <c r="CN71" s="164"/>
      <c r="CO71" s="164"/>
      <c r="CP71" s="164"/>
      <c r="CQ71" s="164"/>
      <c r="CR71" s="164"/>
      <c r="CS71" s="164"/>
      <c r="CT71" s="164"/>
      <c r="CU71" s="164"/>
      <c r="CV71" s="164"/>
      <c r="CW71" s="164"/>
      <c r="CX71" s="164"/>
      <c r="CY71" s="164"/>
      <c r="CZ71" s="164"/>
      <c r="DA71" s="164"/>
      <c r="DB71" s="164"/>
      <c r="DC71" s="164"/>
      <c r="DD71" s="164"/>
      <c r="DE71" s="164"/>
      <c r="DF71" s="164"/>
      <c r="DG71" s="164"/>
      <c r="DH71" s="164"/>
      <c r="DI71" s="164"/>
      <c r="DJ71" s="164"/>
      <c r="DK71" s="164"/>
      <c r="DL71" s="164"/>
      <c r="DM71" s="164"/>
      <c r="DN71" s="164"/>
      <c r="DO71" s="164"/>
      <c r="DP71" s="164"/>
      <c r="DQ71" s="164"/>
      <c r="DR71" s="166"/>
    </row>
    <row r="72" spans="1:122" ht="21.75" thickBot="1" x14ac:dyDescent="0.4">
      <c r="A72" s="105"/>
      <c r="B72" s="83" t="s">
        <v>51</v>
      </c>
      <c r="C72" s="173">
        <v>1</v>
      </c>
      <c r="D72" s="174"/>
      <c r="E72" s="174"/>
      <c r="F72" s="174"/>
      <c r="G72" s="174"/>
      <c r="H72" s="174"/>
      <c r="I72" s="174"/>
      <c r="J72" s="174"/>
      <c r="K72" s="174"/>
      <c r="L72" s="174"/>
      <c r="M72" s="174"/>
      <c r="N72" s="175"/>
      <c r="O72" s="176">
        <v>2</v>
      </c>
      <c r="P72" s="177"/>
      <c r="Q72" s="177"/>
      <c r="R72" s="177"/>
      <c r="S72" s="177"/>
      <c r="T72" s="177"/>
      <c r="U72" s="177"/>
      <c r="V72" s="177"/>
      <c r="W72" s="177"/>
      <c r="X72" s="177"/>
      <c r="Y72" s="177"/>
      <c r="Z72" s="178"/>
      <c r="AA72" s="179">
        <v>3</v>
      </c>
      <c r="AB72" s="180"/>
      <c r="AC72" s="180"/>
      <c r="AD72" s="180"/>
      <c r="AE72" s="180"/>
      <c r="AF72" s="180"/>
      <c r="AG72" s="180"/>
      <c r="AH72" s="180"/>
      <c r="AI72" s="180"/>
      <c r="AJ72" s="180"/>
      <c r="AK72" s="180"/>
      <c r="AL72" s="181"/>
      <c r="AM72" s="179">
        <v>4</v>
      </c>
      <c r="AN72" s="180"/>
      <c r="AO72" s="180"/>
      <c r="AP72" s="180"/>
      <c r="AQ72" s="180"/>
      <c r="AR72" s="180"/>
      <c r="AS72" s="180"/>
      <c r="AT72" s="180"/>
      <c r="AU72" s="180"/>
      <c r="AV72" s="180"/>
      <c r="AW72" s="180"/>
      <c r="AX72" s="181"/>
      <c r="AY72" s="179">
        <v>5</v>
      </c>
      <c r="AZ72" s="180"/>
      <c r="BA72" s="180"/>
      <c r="BB72" s="180"/>
      <c r="BC72" s="180"/>
      <c r="BD72" s="180"/>
      <c r="BE72" s="180"/>
      <c r="BF72" s="180"/>
      <c r="BG72" s="180"/>
      <c r="BH72" s="180"/>
      <c r="BI72" s="180"/>
      <c r="BJ72" s="181"/>
      <c r="BK72" s="179">
        <v>6</v>
      </c>
      <c r="BL72" s="180"/>
      <c r="BM72" s="180"/>
      <c r="BN72" s="180"/>
      <c r="BO72" s="180"/>
      <c r="BP72" s="180"/>
      <c r="BQ72" s="180"/>
      <c r="BR72" s="180"/>
      <c r="BS72" s="180"/>
      <c r="BT72" s="180"/>
      <c r="BU72" s="180"/>
      <c r="BV72" s="181"/>
      <c r="BW72" s="179">
        <v>7</v>
      </c>
      <c r="BX72" s="180"/>
      <c r="BY72" s="180"/>
      <c r="BZ72" s="180"/>
      <c r="CA72" s="180"/>
      <c r="CB72" s="180"/>
      <c r="CC72" s="180"/>
      <c r="CD72" s="180"/>
      <c r="CE72" s="180"/>
      <c r="CF72" s="180"/>
      <c r="CG72" s="180"/>
      <c r="CH72" s="181"/>
      <c r="CI72" s="179">
        <v>8</v>
      </c>
      <c r="CJ72" s="180"/>
      <c r="CK72" s="180"/>
      <c r="CL72" s="180"/>
      <c r="CM72" s="180"/>
      <c r="CN72" s="180"/>
      <c r="CO72" s="180"/>
      <c r="CP72" s="180"/>
      <c r="CQ72" s="180"/>
      <c r="CR72" s="180"/>
      <c r="CS72" s="180"/>
      <c r="CT72" s="181"/>
      <c r="CU72" s="179">
        <v>9</v>
      </c>
      <c r="CV72" s="180"/>
      <c r="CW72" s="180"/>
      <c r="CX72" s="180"/>
      <c r="CY72" s="180"/>
      <c r="CZ72" s="180"/>
      <c r="DA72" s="180"/>
      <c r="DB72" s="180"/>
      <c r="DC72" s="180"/>
      <c r="DD72" s="180"/>
      <c r="DE72" s="180"/>
      <c r="DF72" s="181"/>
      <c r="DG72" s="179">
        <v>10</v>
      </c>
      <c r="DH72" s="180"/>
      <c r="DI72" s="180"/>
      <c r="DJ72" s="180"/>
      <c r="DK72" s="180"/>
      <c r="DL72" s="180"/>
      <c r="DM72" s="180"/>
      <c r="DN72" s="180"/>
      <c r="DO72" s="180"/>
      <c r="DP72" s="180"/>
      <c r="DQ72" s="180"/>
      <c r="DR72" s="181"/>
    </row>
    <row r="73" spans="1:122" ht="15.75" thickBot="1" x14ac:dyDescent="0.3">
      <c r="A73" s="11"/>
      <c r="B73" s="84" t="s">
        <v>50</v>
      </c>
      <c r="C73" s="25">
        <v>1</v>
      </c>
      <c r="D73" s="26">
        <v>2</v>
      </c>
      <c r="E73" s="26">
        <v>3</v>
      </c>
      <c r="F73" s="26">
        <v>4</v>
      </c>
      <c r="G73" s="26">
        <v>5</v>
      </c>
      <c r="H73" s="26">
        <v>6</v>
      </c>
      <c r="I73" s="26">
        <v>7</v>
      </c>
      <c r="J73" s="26">
        <v>8</v>
      </c>
      <c r="K73" s="26">
        <v>9</v>
      </c>
      <c r="L73" s="26">
        <v>10</v>
      </c>
      <c r="M73" s="26">
        <v>11</v>
      </c>
      <c r="N73" s="27">
        <v>12</v>
      </c>
      <c r="O73" s="28">
        <v>1</v>
      </c>
      <c r="P73" s="29">
        <v>2</v>
      </c>
      <c r="Q73" s="29">
        <v>3</v>
      </c>
      <c r="R73" s="29">
        <v>4</v>
      </c>
      <c r="S73" s="29">
        <v>5</v>
      </c>
      <c r="T73" s="29">
        <v>6</v>
      </c>
      <c r="U73" s="29">
        <v>7</v>
      </c>
      <c r="V73" s="29">
        <v>8</v>
      </c>
      <c r="W73" s="29">
        <v>9</v>
      </c>
      <c r="X73" s="29">
        <v>10</v>
      </c>
      <c r="Y73" s="29">
        <v>11</v>
      </c>
      <c r="Z73" s="30">
        <v>12</v>
      </c>
      <c r="AA73" s="31">
        <v>1</v>
      </c>
      <c r="AB73" s="32">
        <v>2</v>
      </c>
      <c r="AC73" s="32">
        <v>3</v>
      </c>
      <c r="AD73" s="32">
        <v>4</v>
      </c>
      <c r="AE73" s="32">
        <v>5</v>
      </c>
      <c r="AF73" s="32">
        <v>6</v>
      </c>
      <c r="AG73" s="32">
        <v>7</v>
      </c>
      <c r="AH73" s="32">
        <v>8</v>
      </c>
      <c r="AI73" s="32">
        <v>9</v>
      </c>
      <c r="AJ73" s="32">
        <v>10</v>
      </c>
      <c r="AK73" s="32">
        <v>11</v>
      </c>
      <c r="AL73" s="33">
        <v>12</v>
      </c>
      <c r="AM73" s="34">
        <v>1</v>
      </c>
      <c r="AN73" s="35">
        <v>2</v>
      </c>
      <c r="AO73" s="35">
        <v>3</v>
      </c>
      <c r="AP73" s="35">
        <v>4</v>
      </c>
      <c r="AQ73" s="35">
        <v>5</v>
      </c>
      <c r="AR73" s="35">
        <v>6</v>
      </c>
      <c r="AS73" s="35">
        <v>7</v>
      </c>
      <c r="AT73" s="35">
        <v>8</v>
      </c>
      <c r="AU73" s="35">
        <v>9</v>
      </c>
      <c r="AV73" s="35">
        <v>10</v>
      </c>
      <c r="AW73" s="35">
        <v>11</v>
      </c>
      <c r="AX73" s="36">
        <v>12</v>
      </c>
      <c r="AY73" s="37">
        <v>1</v>
      </c>
      <c r="AZ73" s="38">
        <v>2</v>
      </c>
      <c r="BA73" s="38">
        <v>3</v>
      </c>
      <c r="BB73" s="38">
        <v>4</v>
      </c>
      <c r="BC73" s="38">
        <v>5</v>
      </c>
      <c r="BD73" s="38">
        <v>6</v>
      </c>
      <c r="BE73" s="38">
        <v>7</v>
      </c>
      <c r="BF73" s="38">
        <v>8</v>
      </c>
      <c r="BG73" s="38">
        <v>9</v>
      </c>
      <c r="BH73" s="38">
        <v>10</v>
      </c>
      <c r="BI73" s="38">
        <v>11</v>
      </c>
      <c r="BJ73" s="39">
        <v>12</v>
      </c>
      <c r="BK73" s="91">
        <v>1</v>
      </c>
      <c r="BL73" s="92">
        <v>2</v>
      </c>
      <c r="BM73" s="92">
        <v>3</v>
      </c>
      <c r="BN73" s="92">
        <v>4</v>
      </c>
      <c r="BO73" s="92">
        <v>5</v>
      </c>
      <c r="BP73" s="92">
        <v>6</v>
      </c>
      <c r="BQ73" s="92">
        <v>7</v>
      </c>
      <c r="BR73" s="92">
        <v>8</v>
      </c>
      <c r="BS73" s="92">
        <v>9</v>
      </c>
      <c r="BT73" s="92">
        <v>10</v>
      </c>
      <c r="BU73" s="92">
        <v>11</v>
      </c>
      <c r="BV73" s="93">
        <v>12</v>
      </c>
      <c r="BW73" s="40">
        <v>1</v>
      </c>
      <c r="BX73" s="41">
        <v>2</v>
      </c>
      <c r="BY73" s="41">
        <v>3</v>
      </c>
      <c r="BZ73" s="41">
        <v>4</v>
      </c>
      <c r="CA73" s="41">
        <v>5</v>
      </c>
      <c r="CB73" s="41">
        <v>6</v>
      </c>
      <c r="CC73" s="41">
        <v>7</v>
      </c>
      <c r="CD73" s="41">
        <v>8</v>
      </c>
      <c r="CE73" s="41">
        <v>9</v>
      </c>
      <c r="CF73" s="41">
        <v>10</v>
      </c>
      <c r="CG73" s="41">
        <v>11</v>
      </c>
      <c r="CH73" s="41">
        <v>12</v>
      </c>
      <c r="CI73" s="42">
        <v>1</v>
      </c>
      <c r="CJ73" s="43">
        <v>2</v>
      </c>
      <c r="CK73" s="43">
        <v>3</v>
      </c>
      <c r="CL73" s="43">
        <v>4</v>
      </c>
      <c r="CM73" s="43">
        <v>5</v>
      </c>
      <c r="CN73" s="43">
        <v>6</v>
      </c>
      <c r="CO73" s="43">
        <v>7</v>
      </c>
      <c r="CP73" s="43">
        <v>8</v>
      </c>
      <c r="CQ73" s="43">
        <v>9</v>
      </c>
      <c r="CR73" s="43">
        <v>10</v>
      </c>
      <c r="CS73" s="43">
        <v>11</v>
      </c>
      <c r="CT73" s="43">
        <v>12</v>
      </c>
      <c r="CU73" s="28">
        <v>1</v>
      </c>
      <c r="CV73" s="29">
        <v>2</v>
      </c>
      <c r="CW73" s="29">
        <v>3</v>
      </c>
      <c r="CX73" s="29">
        <v>4</v>
      </c>
      <c r="CY73" s="29">
        <v>5</v>
      </c>
      <c r="CZ73" s="29">
        <v>6</v>
      </c>
      <c r="DA73" s="29">
        <v>7</v>
      </c>
      <c r="DB73" s="29">
        <v>8</v>
      </c>
      <c r="DC73" s="29">
        <v>9</v>
      </c>
      <c r="DD73" s="29">
        <v>10</v>
      </c>
      <c r="DE73" s="29">
        <v>11</v>
      </c>
      <c r="DF73" s="30">
        <v>12</v>
      </c>
      <c r="DG73" s="94">
        <v>1</v>
      </c>
      <c r="DH73" s="94">
        <v>2</v>
      </c>
      <c r="DI73" s="94">
        <v>3</v>
      </c>
      <c r="DJ73" s="94">
        <v>4</v>
      </c>
      <c r="DK73" s="94">
        <v>5</v>
      </c>
      <c r="DL73" s="94">
        <v>6</v>
      </c>
      <c r="DM73" s="94">
        <v>7</v>
      </c>
      <c r="DN73" s="94">
        <v>8</v>
      </c>
      <c r="DO73" s="94">
        <v>9</v>
      </c>
      <c r="DP73" s="94">
        <v>10</v>
      </c>
      <c r="DQ73" s="94">
        <v>11</v>
      </c>
      <c r="DR73" s="95">
        <v>12</v>
      </c>
    </row>
    <row r="74" spans="1:122" ht="15.75" thickBot="1" x14ac:dyDescent="0.3">
      <c r="A74" s="7"/>
      <c r="B74" s="137" t="s">
        <v>87</v>
      </c>
      <c r="C74" s="77">
        <v>0</v>
      </c>
      <c r="D74" s="78">
        <v>0</v>
      </c>
      <c r="E74" s="78">
        <v>0</v>
      </c>
      <c r="F74" s="78">
        <v>0</v>
      </c>
      <c r="G74" s="78">
        <v>0</v>
      </c>
      <c r="H74" s="78">
        <v>0</v>
      </c>
      <c r="I74" s="78">
        <v>0</v>
      </c>
      <c r="J74" s="78">
        <v>0</v>
      </c>
      <c r="K74" s="78">
        <v>0</v>
      </c>
      <c r="L74" s="78">
        <v>0</v>
      </c>
      <c r="M74" s="78">
        <v>0</v>
      </c>
      <c r="N74" s="79">
        <v>0</v>
      </c>
      <c r="O74" s="78">
        <v>1000</v>
      </c>
      <c r="P74" s="78">
        <f>O74</f>
        <v>1000</v>
      </c>
      <c r="Q74" s="78">
        <f t="shared" ref="Q74:CB74" si="15">P74</f>
        <v>1000</v>
      </c>
      <c r="R74" s="78">
        <f t="shared" si="15"/>
        <v>1000</v>
      </c>
      <c r="S74" s="78">
        <f t="shared" si="15"/>
        <v>1000</v>
      </c>
      <c r="T74" s="78">
        <f t="shared" si="15"/>
        <v>1000</v>
      </c>
      <c r="U74" s="78">
        <f t="shared" si="15"/>
        <v>1000</v>
      </c>
      <c r="V74" s="78">
        <f t="shared" si="15"/>
        <v>1000</v>
      </c>
      <c r="W74" s="78">
        <f t="shared" si="15"/>
        <v>1000</v>
      </c>
      <c r="X74" s="78">
        <f t="shared" si="15"/>
        <v>1000</v>
      </c>
      <c r="Y74" s="78">
        <f t="shared" si="15"/>
        <v>1000</v>
      </c>
      <c r="Z74" s="78">
        <f t="shared" si="15"/>
        <v>1000</v>
      </c>
      <c r="AA74" s="80">
        <f t="shared" si="15"/>
        <v>1000</v>
      </c>
      <c r="AB74" s="81">
        <f t="shared" si="15"/>
        <v>1000</v>
      </c>
      <c r="AC74" s="81">
        <f t="shared" si="15"/>
        <v>1000</v>
      </c>
      <c r="AD74" s="81">
        <f t="shared" si="15"/>
        <v>1000</v>
      </c>
      <c r="AE74" s="81">
        <f t="shared" si="15"/>
        <v>1000</v>
      </c>
      <c r="AF74" s="81">
        <f t="shared" si="15"/>
        <v>1000</v>
      </c>
      <c r="AG74" s="81">
        <f t="shared" si="15"/>
        <v>1000</v>
      </c>
      <c r="AH74" s="81">
        <f t="shared" si="15"/>
        <v>1000</v>
      </c>
      <c r="AI74" s="81">
        <f t="shared" si="15"/>
        <v>1000</v>
      </c>
      <c r="AJ74" s="81">
        <f t="shared" si="15"/>
        <v>1000</v>
      </c>
      <c r="AK74" s="81">
        <f t="shared" si="15"/>
        <v>1000</v>
      </c>
      <c r="AL74" s="82">
        <f t="shared" si="15"/>
        <v>1000</v>
      </c>
      <c r="AM74" s="81">
        <f t="shared" si="15"/>
        <v>1000</v>
      </c>
      <c r="AN74" s="81">
        <f t="shared" si="15"/>
        <v>1000</v>
      </c>
      <c r="AO74" s="81">
        <f t="shared" si="15"/>
        <v>1000</v>
      </c>
      <c r="AP74" s="81">
        <f t="shared" si="15"/>
        <v>1000</v>
      </c>
      <c r="AQ74" s="81">
        <f t="shared" si="15"/>
        <v>1000</v>
      </c>
      <c r="AR74" s="81">
        <f t="shared" si="15"/>
        <v>1000</v>
      </c>
      <c r="AS74" s="81">
        <f t="shared" si="15"/>
        <v>1000</v>
      </c>
      <c r="AT74" s="81">
        <f t="shared" si="15"/>
        <v>1000</v>
      </c>
      <c r="AU74" s="81">
        <f t="shared" si="15"/>
        <v>1000</v>
      </c>
      <c r="AV74" s="81">
        <f t="shared" si="15"/>
        <v>1000</v>
      </c>
      <c r="AW74" s="81">
        <f t="shared" si="15"/>
        <v>1000</v>
      </c>
      <c r="AX74" s="81">
        <f t="shared" si="15"/>
        <v>1000</v>
      </c>
      <c r="AY74" s="80">
        <f t="shared" si="15"/>
        <v>1000</v>
      </c>
      <c r="AZ74" s="81">
        <f t="shared" si="15"/>
        <v>1000</v>
      </c>
      <c r="BA74" s="81">
        <f t="shared" si="15"/>
        <v>1000</v>
      </c>
      <c r="BB74" s="81">
        <f t="shared" si="15"/>
        <v>1000</v>
      </c>
      <c r="BC74" s="81">
        <f t="shared" si="15"/>
        <v>1000</v>
      </c>
      <c r="BD74" s="81">
        <f t="shared" si="15"/>
        <v>1000</v>
      </c>
      <c r="BE74" s="81">
        <f t="shared" si="15"/>
        <v>1000</v>
      </c>
      <c r="BF74" s="81">
        <f t="shared" si="15"/>
        <v>1000</v>
      </c>
      <c r="BG74" s="81">
        <f t="shared" si="15"/>
        <v>1000</v>
      </c>
      <c r="BH74" s="81">
        <f t="shared" si="15"/>
        <v>1000</v>
      </c>
      <c r="BI74" s="81">
        <f t="shared" si="15"/>
        <v>1000</v>
      </c>
      <c r="BJ74" s="82">
        <f t="shared" si="15"/>
        <v>1000</v>
      </c>
      <c r="BK74" s="81">
        <f t="shared" si="15"/>
        <v>1000</v>
      </c>
      <c r="BL74" s="81">
        <f t="shared" si="15"/>
        <v>1000</v>
      </c>
      <c r="BM74" s="81">
        <f t="shared" si="15"/>
        <v>1000</v>
      </c>
      <c r="BN74" s="81">
        <f t="shared" si="15"/>
        <v>1000</v>
      </c>
      <c r="BO74" s="81">
        <f t="shared" si="15"/>
        <v>1000</v>
      </c>
      <c r="BP74" s="81">
        <f t="shared" si="15"/>
        <v>1000</v>
      </c>
      <c r="BQ74" s="81">
        <f t="shared" si="15"/>
        <v>1000</v>
      </c>
      <c r="BR74" s="81">
        <f t="shared" si="15"/>
        <v>1000</v>
      </c>
      <c r="BS74" s="81">
        <f t="shared" si="15"/>
        <v>1000</v>
      </c>
      <c r="BT74" s="81">
        <f t="shared" si="15"/>
        <v>1000</v>
      </c>
      <c r="BU74" s="81">
        <f t="shared" si="15"/>
        <v>1000</v>
      </c>
      <c r="BV74" s="81">
        <f t="shared" si="15"/>
        <v>1000</v>
      </c>
      <c r="BW74" s="80">
        <f t="shared" si="15"/>
        <v>1000</v>
      </c>
      <c r="BX74" s="81">
        <f t="shared" si="15"/>
        <v>1000</v>
      </c>
      <c r="BY74" s="81">
        <f t="shared" si="15"/>
        <v>1000</v>
      </c>
      <c r="BZ74" s="81">
        <f t="shared" si="15"/>
        <v>1000</v>
      </c>
      <c r="CA74" s="81">
        <f t="shared" si="15"/>
        <v>1000</v>
      </c>
      <c r="CB74" s="81">
        <f t="shared" si="15"/>
        <v>1000</v>
      </c>
      <c r="CC74" s="81">
        <f t="shared" ref="CC74:DR74" si="16">CB74</f>
        <v>1000</v>
      </c>
      <c r="CD74" s="81">
        <f t="shared" si="16"/>
        <v>1000</v>
      </c>
      <c r="CE74" s="81">
        <f t="shared" si="16"/>
        <v>1000</v>
      </c>
      <c r="CF74" s="81">
        <f t="shared" si="16"/>
        <v>1000</v>
      </c>
      <c r="CG74" s="81">
        <f t="shared" si="16"/>
        <v>1000</v>
      </c>
      <c r="CH74" s="82">
        <f t="shared" si="16"/>
        <v>1000</v>
      </c>
      <c r="CI74" s="80">
        <f t="shared" si="16"/>
        <v>1000</v>
      </c>
      <c r="CJ74" s="81">
        <f t="shared" si="16"/>
        <v>1000</v>
      </c>
      <c r="CK74" s="81">
        <f t="shared" si="16"/>
        <v>1000</v>
      </c>
      <c r="CL74" s="81">
        <f t="shared" si="16"/>
        <v>1000</v>
      </c>
      <c r="CM74" s="81">
        <f t="shared" si="16"/>
        <v>1000</v>
      </c>
      <c r="CN74" s="81">
        <f t="shared" si="16"/>
        <v>1000</v>
      </c>
      <c r="CO74" s="81">
        <f t="shared" si="16"/>
        <v>1000</v>
      </c>
      <c r="CP74" s="81">
        <f t="shared" si="16"/>
        <v>1000</v>
      </c>
      <c r="CQ74" s="81">
        <f t="shared" si="16"/>
        <v>1000</v>
      </c>
      <c r="CR74" s="81">
        <f t="shared" si="16"/>
        <v>1000</v>
      </c>
      <c r="CS74" s="81">
        <f t="shared" si="16"/>
        <v>1000</v>
      </c>
      <c r="CT74" s="81">
        <f t="shared" si="16"/>
        <v>1000</v>
      </c>
      <c r="CU74" s="77">
        <f t="shared" si="16"/>
        <v>1000</v>
      </c>
      <c r="CV74" s="78">
        <f t="shared" si="16"/>
        <v>1000</v>
      </c>
      <c r="CW74" s="78">
        <f t="shared" si="16"/>
        <v>1000</v>
      </c>
      <c r="CX74" s="78">
        <f t="shared" si="16"/>
        <v>1000</v>
      </c>
      <c r="CY74" s="78">
        <f t="shared" si="16"/>
        <v>1000</v>
      </c>
      <c r="CZ74" s="78">
        <f t="shared" si="16"/>
        <v>1000</v>
      </c>
      <c r="DA74" s="78">
        <f t="shared" si="16"/>
        <v>1000</v>
      </c>
      <c r="DB74" s="78">
        <f t="shared" si="16"/>
        <v>1000</v>
      </c>
      <c r="DC74" s="78">
        <f t="shared" si="16"/>
        <v>1000</v>
      </c>
      <c r="DD74" s="78">
        <f t="shared" si="16"/>
        <v>1000</v>
      </c>
      <c r="DE74" s="78">
        <f t="shared" si="16"/>
        <v>1000</v>
      </c>
      <c r="DF74" s="79">
        <f t="shared" si="16"/>
        <v>1000</v>
      </c>
      <c r="DG74" s="81">
        <f t="shared" si="16"/>
        <v>1000</v>
      </c>
      <c r="DH74" s="81">
        <f t="shared" si="16"/>
        <v>1000</v>
      </c>
      <c r="DI74" s="81">
        <f t="shared" si="16"/>
        <v>1000</v>
      </c>
      <c r="DJ74" s="81">
        <f t="shared" si="16"/>
        <v>1000</v>
      </c>
      <c r="DK74" s="81">
        <f t="shared" si="16"/>
        <v>1000</v>
      </c>
      <c r="DL74" s="81">
        <f t="shared" si="16"/>
        <v>1000</v>
      </c>
      <c r="DM74" s="81">
        <f t="shared" si="16"/>
        <v>1000</v>
      </c>
      <c r="DN74" s="81">
        <f t="shared" si="16"/>
        <v>1000</v>
      </c>
      <c r="DO74" s="81">
        <f t="shared" si="16"/>
        <v>1000</v>
      </c>
      <c r="DP74" s="81">
        <f t="shared" si="16"/>
        <v>1000</v>
      </c>
      <c r="DQ74" s="81">
        <f t="shared" si="16"/>
        <v>1000</v>
      </c>
      <c r="DR74" s="82">
        <f t="shared" si="16"/>
        <v>1000</v>
      </c>
    </row>
    <row r="75" spans="1:122" s="8" customFormat="1" x14ac:dyDescent="0.25">
      <c r="A75" s="17" t="s">
        <v>63</v>
      </c>
      <c r="B75" s="85" t="s">
        <v>86</v>
      </c>
      <c r="C75" s="18">
        <f>C74*$C$21*(1+$C$22-$C$23)*((C79+C80+C81+C82+C83)/1000)</f>
        <v>0</v>
      </c>
      <c r="D75" s="19">
        <f t="shared" ref="D75:BO75" si="17">D74*$C$21*(1+$C$22-$C$23)*((D79+D80+D81+D82+D83)/1000)</f>
        <v>0</v>
      </c>
      <c r="E75" s="19">
        <f t="shared" si="17"/>
        <v>0</v>
      </c>
      <c r="F75" s="19">
        <f t="shared" si="17"/>
        <v>0</v>
      </c>
      <c r="G75" s="19">
        <f t="shared" si="17"/>
        <v>0</v>
      </c>
      <c r="H75" s="19">
        <f t="shared" si="17"/>
        <v>0</v>
      </c>
      <c r="I75" s="19">
        <f t="shared" si="17"/>
        <v>0</v>
      </c>
      <c r="J75" s="19">
        <f t="shared" si="17"/>
        <v>0</v>
      </c>
      <c r="K75" s="19">
        <f t="shared" si="17"/>
        <v>0</v>
      </c>
      <c r="L75" s="19">
        <f t="shared" si="17"/>
        <v>0</v>
      </c>
      <c r="M75" s="19">
        <f t="shared" si="17"/>
        <v>0</v>
      </c>
      <c r="N75" s="20">
        <f t="shared" si="17"/>
        <v>0</v>
      </c>
      <c r="O75" s="18">
        <f t="shared" si="17"/>
        <v>450.77499999999992</v>
      </c>
      <c r="P75" s="19">
        <f t="shared" si="17"/>
        <v>450.77499999999992</v>
      </c>
      <c r="Q75" s="19">
        <f t="shared" si="17"/>
        <v>450.77499999999992</v>
      </c>
      <c r="R75" s="19">
        <f t="shared" si="17"/>
        <v>450.77499999999992</v>
      </c>
      <c r="S75" s="19">
        <f t="shared" si="17"/>
        <v>450.77499999999992</v>
      </c>
      <c r="T75" s="19">
        <f t="shared" si="17"/>
        <v>450.77499999999992</v>
      </c>
      <c r="U75" s="19">
        <f t="shared" si="17"/>
        <v>450.77499999999992</v>
      </c>
      <c r="V75" s="19">
        <f t="shared" si="17"/>
        <v>450.77499999999992</v>
      </c>
      <c r="W75" s="19">
        <f t="shared" si="17"/>
        <v>450.77499999999992</v>
      </c>
      <c r="X75" s="19">
        <f t="shared" si="17"/>
        <v>450.77499999999992</v>
      </c>
      <c r="Y75" s="19">
        <f t="shared" si="17"/>
        <v>450.77499999999992</v>
      </c>
      <c r="Z75" s="20">
        <f t="shared" si="17"/>
        <v>450.77499999999992</v>
      </c>
      <c r="AA75" s="19">
        <f t="shared" si="17"/>
        <v>450.77499999999992</v>
      </c>
      <c r="AB75" s="19">
        <f t="shared" si="17"/>
        <v>450.77499999999992</v>
      </c>
      <c r="AC75" s="19">
        <f t="shared" si="17"/>
        <v>450.77499999999992</v>
      </c>
      <c r="AD75" s="19">
        <f t="shared" si="17"/>
        <v>450.77499999999992</v>
      </c>
      <c r="AE75" s="19">
        <f t="shared" si="17"/>
        <v>450.77499999999992</v>
      </c>
      <c r="AF75" s="19">
        <f t="shared" si="17"/>
        <v>450.77499999999992</v>
      </c>
      <c r="AG75" s="19">
        <f t="shared" si="17"/>
        <v>450.77499999999992</v>
      </c>
      <c r="AH75" s="19">
        <f t="shared" si="17"/>
        <v>450.77499999999992</v>
      </c>
      <c r="AI75" s="19">
        <f t="shared" si="17"/>
        <v>450.77499999999992</v>
      </c>
      <c r="AJ75" s="19">
        <f t="shared" si="17"/>
        <v>450.77499999999992</v>
      </c>
      <c r="AK75" s="19">
        <f t="shared" si="17"/>
        <v>450.77499999999992</v>
      </c>
      <c r="AL75" s="20">
        <f t="shared" si="17"/>
        <v>450.77499999999992</v>
      </c>
      <c r="AM75" s="18">
        <f t="shared" si="17"/>
        <v>450.77499999999992</v>
      </c>
      <c r="AN75" s="19">
        <f t="shared" si="17"/>
        <v>450.77499999999992</v>
      </c>
      <c r="AO75" s="19">
        <f t="shared" si="17"/>
        <v>450.77499999999992</v>
      </c>
      <c r="AP75" s="19">
        <f t="shared" si="17"/>
        <v>450.77499999999992</v>
      </c>
      <c r="AQ75" s="19">
        <f t="shared" si="17"/>
        <v>450.77499999999992</v>
      </c>
      <c r="AR75" s="19">
        <f t="shared" si="17"/>
        <v>450.77499999999992</v>
      </c>
      <c r="AS75" s="19">
        <f t="shared" si="17"/>
        <v>450.77499999999992</v>
      </c>
      <c r="AT75" s="19">
        <f t="shared" si="17"/>
        <v>450.77499999999992</v>
      </c>
      <c r="AU75" s="19">
        <f t="shared" si="17"/>
        <v>450.77499999999992</v>
      </c>
      <c r="AV75" s="19">
        <f t="shared" si="17"/>
        <v>450.77499999999992</v>
      </c>
      <c r="AW75" s="19">
        <f t="shared" si="17"/>
        <v>450.77499999999992</v>
      </c>
      <c r="AX75" s="20">
        <f t="shared" si="17"/>
        <v>450.77499999999992</v>
      </c>
      <c r="AY75" s="18">
        <f t="shared" si="17"/>
        <v>450.77499999999992</v>
      </c>
      <c r="AZ75" s="19">
        <f t="shared" si="17"/>
        <v>450.77499999999992</v>
      </c>
      <c r="BA75" s="19">
        <f t="shared" si="17"/>
        <v>450.77499999999992</v>
      </c>
      <c r="BB75" s="19">
        <f t="shared" si="17"/>
        <v>450.77499999999992</v>
      </c>
      <c r="BC75" s="19">
        <f t="shared" si="17"/>
        <v>450.77499999999992</v>
      </c>
      <c r="BD75" s="19">
        <f t="shared" si="17"/>
        <v>450.77499999999992</v>
      </c>
      <c r="BE75" s="19">
        <f t="shared" si="17"/>
        <v>450.77499999999992</v>
      </c>
      <c r="BF75" s="19">
        <f t="shared" si="17"/>
        <v>450.77499999999992</v>
      </c>
      <c r="BG75" s="19">
        <f t="shared" si="17"/>
        <v>450.77499999999992</v>
      </c>
      <c r="BH75" s="19">
        <f t="shared" si="17"/>
        <v>450.77499999999992</v>
      </c>
      <c r="BI75" s="19">
        <f t="shared" si="17"/>
        <v>450.77499999999992</v>
      </c>
      <c r="BJ75" s="20">
        <f t="shared" si="17"/>
        <v>450.77499999999992</v>
      </c>
      <c r="BK75" s="18">
        <f t="shared" si="17"/>
        <v>450.77499999999992</v>
      </c>
      <c r="BL75" s="19">
        <f t="shared" si="17"/>
        <v>450.77499999999992</v>
      </c>
      <c r="BM75" s="19">
        <f t="shared" si="17"/>
        <v>450.77499999999992</v>
      </c>
      <c r="BN75" s="19">
        <f t="shared" si="17"/>
        <v>450.77499999999992</v>
      </c>
      <c r="BO75" s="19">
        <f t="shared" si="17"/>
        <v>450.77499999999992</v>
      </c>
      <c r="BP75" s="19">
        <f t="shared" ref="BP75:DR75" si="18">BP74*$C$21*(1+$C$22-$C$23)*((BP79+BP80+BP81+BP82+BP83)/1000)</f>
        <v>450.77499999999992</v>
      </c>
      <c r="BQ75" s="19">
        <f t="shared" si="18"/>
        <v>450.77499999999992</v>
      </c>
      <c r="BR75" s="19">
        <f t="shared" si="18"/>
        <v>450.77499999999992</v>
      </c>
      <c r="BS75" s="19">
        <f t="shared" si="18"/>
        <v>450.77499999999992</v>
      </c>
      <c r="BT75" s="19">
        <f t="shared" si="18"/>
        <v>450.77499999999992</v>
      </c>
      <c r="BU75" s="19">
        <f t="shared" si="18"/>
        <v>450.77499999999992</v>
      </c>
      <c r="BV75" s="20">
        <f t="shared" si="18"/>
        <v>450.77499999999992</v>
      </c>
      <c r="BW75" s="18">
        <f t="shared" si="18"/>
        <v>450.77499999999992</v>
      </c>
      <c r="BX75" s="19">
        <f t="shared" si="18"/>
        <v>450.77499999999992</v>
      </c>
      <c r="BY75" s="19">
        <f t="shared" si="18"/>
        <v>450.77499999999992</v>
      </c>
      <c r="BZ75" s="19">
        <f t="shared" si="18"/>
        <v>450.77499999999992</v>
      </c>
      <c r="CA75" s="19">
        <f t="shared" si="18"/>
        <v>450.77499999999992</v>
      </c>
      <c r="CB75" s="19">
        <f t="shared" si="18"/>
        <v>450.77499999999992</v>
      </c>
      <c r="CC75" s="19">
        <f t="shared" si="18"/>
        <v>450.77499999999992</v>
      </c>
      <c r="CD75" s="19">
        <f t="shared" si="18"/>
        <v>450.77499999999992</v>
      </c>
      <c r="CE75" s="19">
        <f t="shared" si="18"/>
        <v>450.77499999999992</v>
      </c>
      <c r="CF75" s="19">
        <f t="shared" si="18"/>
        <v>450.77499999999992</v>
      </c>
      <c r="CG75" s="19">
        <f t="shared" si="18"/>
        <v>450.77499999999992</v>
      </c>
      <c r="CH75" s="20">
        <f t="shared" si="18"/>
        <v>450.77499999999992</v>
      </c>
      <c r="CI75" s="18">
        <f t="shared" si="18"/>
        <v>338.0812499999999</v>
      </c>
      <c r="CJ75" s="19">
        <f t="shared" si="18"/>
        <v>338.0812499999999</v>
      </c>
      <c r="CK75" s="19">
        <f t="shared" si="18"/>
        <v>338.0812499999999</v>
      </c>
      <c r="CL75" s="19">
        <f t="shared" si="18"/>
        <v>338.0812499999999</v>
      </c>
      <c r="CM75" s="19">
        <f t="shared" si="18"/>
        <v>338.0812499999999</v>
      </c>
      <c r="CN75" s="19">
        <f t="shared" si="18"/>
        <v>338.0812499999999</v>
      </c>
      <c r="CO75" s="19">
        <f t="shared" si="18"/>
        <v>338.0812499999999</v>
      </c>
      <c r="CP75" s="19">
        <f t="shared" si="18"/>
        <v>338.0812499999999</v>
      </c>
      <c r="CQ75" s="19">
        <f t="shared" si="18"/>
        <v>338.0812499999999</v>
      </c>
      <c r="CR75" s="19">
        <f t="shared" si="18"/>
        <v>338.0812499999999</v>
      </c>
      <c r="CS75" s="19">
        <f t="shared" si="18"/>
        <v>338.0812499999999</v>
      </c>
      <c r="CT75" s="20">
        <f t="shared" si="18"/>
        <v>338.0812499999999</v>
      </c>
      <c r="CU75" s="18">
        <f t="shared" si="18"/>
        <v>338.0812499999999</v>
      </c>
      <c r="CV75" s="19">
        <f t="shared" si="18"/>
        <v>338.0812499999999</v>
      </c>
      <c r="CW75" s="19">
        <f t="shared" si="18"/>
        <v>338.0812499999999</v>
      </c>
      <c r="CX75" s="19">
        <f t="shared" si="18"/>
        <v>338.0812499999999</v>
      </c>
      <c r="CY75" s="19">
        <f t="shared" si="18"/>
        <v>338.0812499999999</v>
      </c>
      <c r="CZ75" s="19">
        <f t="shared" si="18"/>
        <v>338.0812499999999</v>
      </c>
      <c r="DA75" s="19">
        <f t="shared" si="18"/>
        <v>338.0812499999999</v>
      </c>
      <c r="DB75" s="19">
        <f t="shared" si="18"/>
        <v>338.0812499999999</v>
      </c>
      <c r="DC75" s="19">
        <f t="shared" si="18"/>
        <v>338.0812499999999</v>
      </c>
      <c r="DD75" s="19">
        <f t="shared" si="18"/>
        <v>338.0812499999999</v>
      </c>
      <c r="DE75" s="19">
        <f t="shared" si="18"/>
        <v>338.0812499999999</v>
      </c>
      <c r="DF75" s="20">
        <f t="shared" si="18"/>
        <v>338.0812499999999</v>
      </c>
      <c r="DG75" s="18">
        <f t="shared" si="18"/>
        <v>338.0812499999999</v>
      </c>
      <c r="DH75" s="19">
        <f t="shared" si="18"/>
        <v>338.0812499999999</v>
      </c>
      <c r="DI75" s="19">
        <f t="shared" si="18"/>
        <v>338.0812499999999</v>
      </c>
      <c r="DJ75" s="19">
        <f t="shared" si="18"/>
        <v>338.0812499999999</v>
      </c>
      <c r="DK75" s="19">
        <f t="shared" si="18"/>
        <v>338.0812499999999</v>
      </c>
      <c r="DL75" s="19">
        <f t="shared" si="18"/>
        <v>338.0812499999999</v>
      </c>
      <c r="DM75" s="19">
        <f t="shared" si="18"/>
        <v>338.0812499999999</v>
      </c>
      <c r="DN75" s="19">
        <f t="shared" si="18"/>
        <v>338.0812499999999</v>
      </c>
      <c r="DO75" s="19">
        <f t="shared" si="18"/>
        <v>338.0812499999999</v>
      </c>
      <c r="DP75" s="19">
        <f t="shared" si="18"/>
        <v>338.0812499999999</v>
      </c>
      <c r="DQ75" s="19">
        <f t="shared" si="18"/>
        <v>338.0812499999999</v>
      </c>
      <c r="DR75" s="20">
        <f t="shared" si="18"/>
        <v>338.0812499999999</v>
      </c>
    </row>
    <row r="76" spans="1:122" s="8" customFormat="1" x14ac:dyDescent="0.25">
      <c r="A76" s="131"/>
      <c r="B76" s="132" t="s">
        <v>69</v>
      </c>
      <c r="C76" s="159">
        <v>0</v>
      </c>
      <c r="D76" s="160">
        <v>0</v>
      </c>
      <c r="E76" s="160">
        <v>0</v>
      </c>
      <c r="F76" s="160">
        <v>0</v>
      </c>
      <c r="G76" s="160">
        <v>0</v>
      </c>
      <c r="H76" s="160">
        <v>0</v>
      </c>
      <c r="I76" s="160">
        <v>0</v>
      </c>
      <c r="J76" s="160">
        <v>0</v>
      </c>
      <c r="K76" s="160">
        <v>0</v>
      </c>
      <c r="L76" s="160">
        <v>0</v>
      </c>
      <c r="M76" s="160">
        <v>0</v>
      </c>
      <c r="N76" s="161">
        <v>0</v>
      </c>
      <c r="O76" s="159">
        <v>0.8</v>
      </c>
      <c r="P76" s="160">
        <v>0.8</v>
      </c>
      <c r="Q76" s="160">
        <v>0.8</v>
      </c>
      <c r="R76" s="160">
        <v>0.8</v>
      </c>
      <c r="S76" s="160">
        <v>0.8</v>
      </c>
      <c r="T76" s="160">
        <v>0.8</v>
      </c>
      <c r="U76" s="160">
        <v>0.8</v>
      </c>
      <c r="V76" s="160">
        <v>0.8</v>
      </c>
      <c r="W76" s="160">
        <v>0.8</v>
      </c>
      <c r="X76" s="160">
        <v>0.8</v>
      </c>
      <c r="Y76" s="160">
        <v>0.8</v>
      </c>
      <c r="Z76" s="161">
        <v>0.8</v>
      </c>
      <c r="AA76" s="160">
        <v>0.8</v>
      </c>
      <c r="AB76" s="160">
        <v>0.8</v>
      </c>
      <c r="AC76" s="160">
        <v>0.8</v>
      </c>
      <c r="AD76" s="160">
        <v>0.8</v>
      </c>
      <c r="AE76" s="160">
        <v>0.8</v>
      </c>
      <c r="AF76" s="160">
        <v>0.8</v>
      </c>
      <c r="AG76" s="160">
        <v>0.8</v>
      </c>
      <c r="AH76" s="160">
        <v>0.8</v>
      </c>
      <c r="AI76" s="160">
        <v>0.8</v>
      </c>
      <c r="AJ76" s="160">
        <v>0.8</v>
      </c>
      <c r="AK76" s="160">
        <v>0.8</v>
      </c>
      <c r="AL76" s="160">
        <v>0.8</v>
      </c>
      <c r="AM76" s="160">
        <v>0.8</v>
      </c>
      <c r="AN76" s="160">
        <v>0.8</v>
      </c>
      <c r="AO76" s="160">
        <v>0.8</v>
      </c>
      <c r="AP76" s="160">
        <v>0.8</v>
      </c>
      <c r="AQ76" s="160">
        <v>0.8</v>
      </c>
      <c r="AR76" s="160">
        <v>0.8</v>
      </c>
      <c r="AS76" s="160">
        <v>0.8</v>
      </c>
      <c r="AT76" s="160">
        <v>0.8</v>
      </c>
      <c r="AU76" s="160">
        <v>0.8</v>
      </c>
      <c r="AV76" s="160">
        <v>0.8</v>
      </c>
      <c r="AW76" s="160">
        <v>0.8</v>
      </c>
      <c r="AX76" s="160">
        <v>0.8</v>
      </c>
      <c r="AY76" s="160">
        <v>0.8</v>
      </c>
      <c r="AZ76" s="160">
        <v>0.8</v>
      </c>
      <c r="BA76" s="160">
        <v>0.8</v>
      </c>
      <c r="BB76" s="160">
        <v>0.8</v>
      </c>
      <c r="BC76" s="160">
        <v>0.8</v>
      </c>
      <c r="BD76" s="160">
        <v>0.8</v>
      </c>
      <c r="BE76" s="160">
        <v>0.8</v>
      </c>
      <c r="BF76" s="160">
        <v>0.8</v>
      </c>
      <c r="BG76" s="160">
        <v>0.8</v>
      </c>
      <c r="BH76" s="160">
        <v>0.8</v>
      </c>
      <c r="BI76" s="160">
        <v>0.8</v>
      </c>
      <c r="BJ76" s="160">
        <v>0.8</v>
      </c>
      <c r="BK76" s="160">
        <v>0.8</v>
      </c>
      <c r="BL76" s="160">
        <v>0.8</v>
      </c>
      <c r="BM76" s="160">
        <v>0.8</v>
      </c>
      <c r="BN76" s="160">
        <v>0.8</v>
      </c>
      <c r="BO76" s="160">
        <v>0.8</v>
      </c>
      <c r="BP76" s="160">
        <v>0.8</v>
      </c>
      <c r="BQ76" s="160">
        <v>0.8</v>
      </c>
      <c r="BR76" s="160">
        <v>0.8</v>
      </c>
      <c r="BS76" s="160">
        <v>0.8</v>
      </c>
      <c r="BT76" s="160">
        <v>0.8</v>
      </c>
      <c r="BU76" s="160">
        <v>0.8</v>
      </c>
      <c r="BV76" s="160">
        <v>0.8</v>
      </c>
      <c r="BW76" s="160">
        <v>0.8</v>
      </c>
      <c r="BX76" s="160">
        <v>0.8</v>
      </c>
      <c r="BY76" s="160">
        <v>0.8</v>
      </c>
      <c r="BZ76" s="160">
        <v>0.8</v>
      </c>
      <c r="CA76" s="160">
        <v>0.8</v>
      </c>
      <c r="CB76" s="160">
        <v>0.8</v>
      </c>
      <c r="CC76" s="160">
        <v>0.8</v>
      </c>
      <c r="CD76" s="160">
        <v>0.8</v>
      </c>
      <c r="CE76" s="160">
        <v>0.8</v>
      </c>
      <c r="CF76" s="160">
        <v>0.8</v>
      </c>
      <c r="CG76" s="160">
        <v>0.8</v>
      </c>
      <c r="CH76" s="160">
        <v>0.8</v>
      </c>
      <c r="CI76" s="160">
        <v>0.6</v>
      </c>
      <c r="CJ76" s="160">
        <v>0.6</v>
      </c>
      <c r="CK76" s="160">
        <v>0.6</v>
      </c>
      <c r="CL76" s="160">
        <v>0.6</v>
      </c>
      <c r="CM76" s="160">
        <v>0.6</v>
      </c>
      <c r="CN76" s="160">
        <v>0.6</v>
      </c>
      <c r="CO76" s="160">
        <v>0.6</v>
      </c>
      <c r="CP76" s="160">
        <v>0.6</v>
      </c>
      <c r="CQ76" s="160">
        <v>0.6</v>
      </c>
      <c r="CR76" s="160">
        <v>0.6</v>
      </c>
      <c r="CS76" s="160">
        <v>0.6</v>
      </c>
      <c r="CT76" s="160">
        <v>0.6</v>
      </c>
      <c r="CU76" s="160">
        <v>0.6</v>
      </c>
      <c r="CV76" s="160">
        <v>0.6</v>
      </c>
      <c r="CW76" s="160">
        <v>0.6</v>
      </c>
      <c r="CX76" s="160">
        <v>0.6</v>
      </c>
      <c r="CY76" s="160">
        <v>0.6</v>
      </c>
      <c r="CZ76" s="160">
        <v>0.6</v>
      </c>
      <c r="DA76" s="160">
        <v>0.6</v>
      </c>
      <c r="DB76" s="160">
        <v>0.6</v>
      </c>
      <c r="DC76" s="160">
        <v>0.6</v>
      </c>
      <c r="DD76" s="160">
        <v>0.6</v>
      </c>
      <c r="DE76" s="160">
        <v>0.6</v>
      </c>
      <c r="DF76" s="160">
        <v>0.6</v>
      </c>
      <c r="DG76" s="160">
        <v>0.6</v>
      </c>
      <c r="DH76" s="160">
        <v>0.6</v>
      </c>
      <c r="DI76" s="160">
        <v>0.6</v>
      </c>
      <c r="DJ76" s="160">
        <v>0.6</v>
      </c>
      <c r="DK76" s="160">
        <v>0.6</v>
      </c>
      <c r="DL76" s="160">
        <v>0.6</v>
      </c>
      <c r="DM76" s="160">
        <v>0.6</v>
      </c>
      <c r="DN76" s="160">
        <v>0.6</v>
      </c>
      <c r="DO76" s="160">
        <v>0.6</v>
      </c>
      <c r="DP76" s="160">
        <v>0.6</v>
      </c>
      <c r="DQ76" s="160">
        <v>0.6</v>
      </c>
      <c r="DR76" s="160">
        <v>0.6</v>
      </c>
    </row>
    <row r="77" spans="1:122" s="8" customFormat="1" x14ac:dyDescent="0.25">
      <c r="A77" s="131"/>
      <c r="B77" s="132" t="s">
        <v>70</v>
      </c>
      <c r="C77" s="159">
        <v>0</v>
      </c>
      <c r="D77" s="160">
        <v>0</v>
      </c>
      <c r="E77" s="160">
        <v>0</v>
      </c>
      <c r="F77" s="160">
        <v>0</v>
      </c>
      <c r="G77" s="160">
        <v>0</v>
      </c>
      <c r="H77" s="160">
        <v>0</v>
      </c>
      <c r="I77" s="160">
        <v>0</v>
      </c>
      <c r="J77" s="160">
        <v>0</v>
      </c>
      <c r="K77" s="160">
        <v>0</v>
      </c>
      <c r="L77" s="160">
        <v>0</v>
      </c>
      <c r="M77" s="160">
        <v>0</v>
      </c>
      <c r="N77" s="161">
        <v>0</v>
      </c>
      <c r="O77" s="159">
        <v>1</v>
      </c>
      <c r="P77" s="160">
        <v>1</v>
      </c>
      <c r="Q77" s="160">
        <v>1</v>
      </c>
      <c r="R77" s="160">
        <v>1</v>
      </c>
      <c r="S77" s="160">
        <v>1</v>
      </c>
      <c r="T77" s="160">
        <v>1</v>
      </c>
      <c r="U77" s="160">
        <v>1</v>
      </c>
      <c r="V77" s="160">
        <v>1</v>
      </c>
      <c r="W77" s="160">
        <v>1</v>
      </c>
      <c r="X77" s="160">
        <v>1</v>
      </c>
      <c r="Y77" s="160">
        <v>1</v>
      </c>
      <c r="Z77" s="161">
        <v>1</v>
      </c>
      <c r="AA77" s="160">
        <v>1</v>
      </c>
      <c r="AB77" s="160">
        <v>1</v>
      </c>
      <c r="AC77" s="160">
        <v>1</v>
      </c>
      <c r="AD77" s="160">
        <v>1</v>
      </c>
      <c r="AE77" s="160">
        <v>1</v>
      </c>
      <c r="AF77" s="160">
        <v>1</v>
      </c>
      <c r="AG77" s="160">
        <v>1</v>
      </c>
      <c r="AH77" s="160">
        <v>1</v>
      </c>
      <c r="AI77" s="160">
        <v>1</v>
      </c>
      <c r="AJ77" s="160">
        <v>1</v>
      </c>
      <c r="AK77" s="160">
        <v>1</v>
      </c>
      <c r="AL77" s="160">
        <v>1</v>
      </c>
      <c r="AM77" s="160">
        <v>1</v>
      </c>
      <c r="AN77" s="160">
        <v>1</v>
      </c>
      <c r="AO77" s="160">
        <v>1</v>
      </c>
      <c r="AP77" s="160">
        <v>1</v>
      </c>
      <c r="AQ77" s="160">
        <v>1</v>
      </c>
      <c r="AR77" s="160">
        <v>1</v>
      </c>
      <c r="AS77" s="160">
        <v>1</v>
      </c>
      <c r="AT77" s="160">
        <v>1</v>
      </c>
      <c r="AU77" s="160">
        <v>1</v>
      </c>
      <c r="AV77" s="160">
        <v>1</v>
      </c>
      <c r="AW77" s="160">
        <v>1</v>
      </c>
      <c r="AX77" s="160">
        <v>1</v>
      </c>
      <c r="AY77" s="160">
        <v>1</v>
      </c>
      <c r="AZ77" s="160">
        <v>1</v>
      </c>
      <c r="BA77" s="160">
        <v>1</v>
      </c>
      <c r="BB77" s="160">
        <v>1</v>
      </c>
      <c r="BC77" s="160">
        <v>1</v>
      </c>
      <c r="BD77" s="160">
        <v>1</v>
      </c>
      <c r="BE77" s="160">
        <v>1</v>
      </c>
      <c r="BF77" s="160">
        <v>1</v>
      </c>
      <c r="BG77" s="160">
        <v>1</v>
      </c>
      <c r="BH77" s="160">
        <v>1</v>
      </c>
      <c r="BI77" s="160">
        <v>1</v>
      </c>
      <c r="BJ77" s="160">
        <v>1</v>
      </c>
      <c r="BK77" s="160">
        <v>1</v>
      </c>
      <c r="BL77" s="160">
        <v>1</v>
      </c>
      <c r="BM77" s="160">
        <v>1</v>
      </c>
      <c r="BN77" s="160">
        <v>1</v>
      </c>
      <c r="BO77" s="160">
        <v>1</v>
      </c>
      <c r="BP77" s="160">
        <v>1</v>
      </c>
      <c r="BQ77" s="160">
        <v>1</v>
      </c>
      <c r="BR77" s="160">
        <v>1</v>
      </c>
      <c r="BS77" s="160">
        <v>1</v>
      </c>
      <c r="BT77" s="160">
        <v>1</v>
      </c>
      <c r="BU77" s="160">
        <v>1</v>
      </c>
      <c r="BV77" s="160">
        <v>1</v>
      </c>
      <c r="BW77" s="160">
        <v>1</v>
      </c>
      <c r="BX77" s="160">
        <v>1</v>
      </c>
      <c r="BY77" s="160">
        <v>1</v>
      </c>
      <c r="BZ77" s="160">
        <v>1</v>
      </c>
      <c r="CA77" s="160">
        <v>1</v>
      </c>
      <c r="CB77" s="160">
        <v>1</v>
      </c>
      <c r="CC77" s="160">
        <v>1</v>
      </c>
      <c r="CD77" s="160">
        <v>1</v>
      </c>
      <c r="CE77" s="160">
        <v>1</v>
      </c>
      <c r="CF77" s="160">
        <v>1</v>
      </c>
      <c r="CG77" s="160">
        <v>1</v>
      </c>
      <c r="CH77" s="160">
        <v>1</v>
      </c>
      <c r="CI77" s="160">
        <v>1</v>
      </c>
      <c r="CJ77" s="160">
        <v>1</v>
      </c>
      <c r="CK77" s="160">
        <v>1</v>
      </c>
      <c r="CL77" s="160">
        <v>1</v>
      </c>
      <c r="CM77" s="160">
        <v>1</v>
      </c>
      <c r="CN77" s="160">
        <v>1</v>
      </c>
      <c r="CO77" s="160">
        <v>1</v>
      </c>
      <c r="CP77" s="160">
        <v>1</v>
      </c>
      <c r="CQ77" s="160">
        <v>1</v>
      </c>
      <c r="CR77" s="160">
        <v>1</v>
      </c>
      <c r="CS77" s="160">
        <v>1</v>
      </c>
      <c r="CT77" s="160">
        <v>1</v>
      </c>
      <c r="CU77" s="160">
        <v>1</v>
      </c>
      <c r="CV77" s="160">
        <v>1</v>
      </c>
      <c r="CW77" s="160">
        <v>1</v>
      </c>
      <c r="CX77" s="160">
        <v>1</v>
      </c>
      <c r="CY77" s="160">
        <v>1</v>
      </c>
      <c r="CZ77" s="160">
        <v>1</v>
      </c>
      <c r="DA77" s="160">
        <v>1</v>
      </c>
      <c r="DB77" s="160">
        <v>1</v>
      </c>
      <c r="DC77" s="160">
        <v>1</v>
      </c>
      <c r="DD77" s="160">
        <v>1</v>
      </c>
      <c r="DE77" s="160">
        <v>1</v>
      </c>
      <c r="DF77" s="160">
        <v>1</v>
      </c>
      <c r="DG77" s="160">
        <v>1</v>
      </c>
      <c r="DH77" s="160">
        <v>1</v>
      </c>
      <c r="DI77" s="160">
        <v>1</v>
      </c>
      <c r="DJ77" s="160">
        <v>1</v>
      </c>
      <c r="DK77" s="160">
        <v>1</v>
      </c>
      <c r="DL77" s="160">
        <v>1</v>
      </c>
      <c r="DM77" s="160">
        <v>1</v>
      </c>
      <c r="DN77" s="160">
        <v>1</v>
      </c>
      <c r="DO77" s="160">
        <v>1</v>
      </c>
      <c r="DP77" s="160">
        <v>1</v>
      </c>
      <c r="DQ77" s="160">
        <v>1</v>
      </c>
      <c r="DR77" s="160">
        <v>1</v>
      </c>
    </row>
    <row r="78" spans="1:122" s="8" customFormat="1" x14ac:dyDescent="0.25">
      <c r="A78" s="131"/>
      <c r="B78" s="132" t="s">
        <v>64</v>
      </c>
      <c r="C78" s="159">
        <v>0</v>
      </c>
      <c r="D78" s="160">
        <v>0</v>
      </c>
      <c r="E78" s="160">
        <v>0</v>
      </c>
      <c r="F78" s="160">
        <v>0</v>
      </c>
      <c r="G78" s="160">
        <v>0</v>
      </c>
      <c r="H78" s="160">
        <v>0</v>
      </c>
      <c r="I78" s="160">
        <v>0</v>
      </c>
      <c r="J78" s="160">
        <v>0</v>
      </c>
      <c r="K78" s="160">
        <v>0</v>
      </c>
      <c r="L78" s="160">
        <v>0</v>
      </c>
      <c r="M78" s="160">
        <v>0</v>
      </c>
      <c r="N78" s="161">
        <v>0</v>
      </c>
      <c r="O78" s="159">
        <v>0.95</v>
      </c>
      <c r="P78" s="160">
        <v>0.95</v>
      </c>
      <c r="Q78" s="160">
        <v>0.95</v>
      </c>
      <c r="R78" s="160">
        <v>0.95</v>
      </c>
      <c r="S78" s="160">
        <v>0.95</v>
      </c>
      <c r="T78" s="160">
        <v>0.95</v>
      </c>
      <c r="U78" s="160">
        <v>0.95</v>
      </c>
      <c r="V78" s="160">
        <v>0.95</v>
      </c>
      <c r="W78" s="160">
        <v>0.95</v>
      </c>
      <c r="X78" s="160">
        <v>0.95</v>
      </c>
      <c r="Y78" s="160">
        <v>0.95</v>
      </c>
      <c r="Z78" s="161">
        <v>0.95</v>
      </c>
      <c r="AA78" s="160">
        <v>0.95</v>
      </c>
      <c r="AB78" s="160">
        <v>0.95</v>
      </c>
      <c r="AC78" s="160">
        <v>0.95</v>
      </c>
      <c r="AD78" s="160">
        <v>0.95</v>
      </c>
      <c r="AE78" s="160">
        <v>0.95</v>
      </c>
      <c r="AF78" s="160">
        <v>0.95</v>
      </c>
      <c r="AG78" s="160">
        <v>0.95</v>
      </c>
      <c r="AH78" s="160">
        <v>0.95</v>
      </c>
      <c r="AI78" s="160">
        <v>0.95</v>
      </c>
      <c r="AJ78" s="160">
        <v>0.95</v>
      </c>
      <c r="AK78" s="160">
        <v>0.95</v>
      </c>
      <c r="AL78" s="160">
        <v>0.95</v>
      </c>
      <c r="AM78" s="160">
        <v>0.95</v>
      </c>
      <c r="AN78" s="160">
        <v>0.95</v>
      </c>
      <c r="AO78" s="160">
        <v>0.95</v>
      </c>
      <c r="AP78" s="160">
        <v>0.95</v>
      </c>
      <c r="AQ78" s="160">
        <v>0.95</v>
      </c>
      <c r="AR78" s="160">
        <v>0.95</v>
      </c>
      <c r="AS78" s="160">
        <v>0.95</v>
      </c>
      <c r="AT78" s="160">
        <v>0.95</v>
      </c>
      <c r="AU78" s="160">
        <v>0.95</v>
      </c>
      <c r="AV78" s="160">
        <v>0.95</v>
      </c>
      <c r="AW78" s="160">
        <v>0.95</v>
      </c>
      <c r="AX78" s="160">
        <v>0.95</v>
      </c>
      <c r="AY78" s="160">
        <v>0.95</v>
      </c>
      <c r="AZ78" s="160">
        <v>0.95</v>
      </c>
      <c r="BA78" s="160">
        <v>0.95</v>
      </c>
      <c r="BB78" s="160">
        <v>0.95</v>
      </c>
      <c r="BC78" s="160">
        <v>0.95</v>
      </c>
      <c r="BD78" s="160">
        <v>0.95</v>
      </c>
      <c r="BE78" s="160">
        <v>0.95</v>
      </c>
      <c r="BF78" s="160">
        <v>0.95</v>
      </c>
      <c r="BG78" s="160">
        <v>0.95</v>
      </c>
      <c r="BH78" s="160">
        <v>0.95</v>
      </c>
      <c r="BI78" s="160">
        <v>0.95</v>
      </c>
      <c r="BJ78" s="160">
        <v>0.95</v>
      </c>
      <c r="BK78" s="160">
        <v>0.95</v>
      </c>
      <c r="BL78" s="160">
        <v>0.95</v>
      </c>
      <c r="BM78" s="160">
        <v>0.95</v>
      </c>
      <c r="BN78" s="160">
        <v>0.95</v>
      </c>
      <c r="BO78" s="160">
        <v>0.95</v>
      </c>
      <c r="BP78" s="160">
        <v>0.95</v>
      </c>
      <c r="BQ78" s="160">
        <v>0.95</v>
      </c>
      <c r="BR78" s="160">
        <v>0.95</v>
      </c>
      <c r="BS78" s="160">
        <v>0.95</v>
      </c>
      <c r="BT78" s="160">
        <v>0.95</v>
      </c>
      <c r="BU78" s="160">
        <v>0.95</v>
      </c>
      <c r="BV78" s="160">
        <v>0.95</v>
      </c>
      <c r="BW78" s="160">
        <v>0.95</v>
      </c>
      <c r="BX78" s="160">
        <v>0.95</v>
      </c>
      <c r="BY78" s="160">
        <v>0.95</v>
      </c>
      <c r="BZ78" s="160">
        <v>0.95</v>
      </c>
      <c r="CA78" s="160">
        <v>0.95</v>
      </c>
      <c r="CB78" s="160">
        <v>0.95</v>
      </c>
      <c r="CC78" s="160">
        <v>0.95</v>
      </c>
      <c r="CD78" s="160">
        <v>0.95</v>
      </c>
      <c r="CE78" s="160">
        <v>0.95</v>
      </c>
      <c r="CF78" s="160">
        <v>0.95</v>
      </c>
      <c r="CG78" s="160">
        <v>0.95</v>
      </c>
      <c r="CH78" s="160">
        <v>0.95</v>
      </c>
      <c r="CI78" s="160">
        <v>0.95</v>
      </c>
      <c r="CJ78" s="160">
        <v>0.95</v>
      </c>
      <c r="CK78" s="160">
        <v>0.95</v>
      </c>
      <c r="CL78" s="160">
        <v>0.95</v>
      </c>
      <c r="CM78" s="160">
        <v>0.95</v>
      </c>
      <c r="CN78" s="160">
        <v>0.95</v>
      </c>
      <c r="CO78" s="160">
        <v>0.95</v>
      </c>
      <c r="CP78" s="160">
        <v>0.95</v>
      </c>
      <c r="CQ78" s="160">
        <v>0.95</v>
      </c>
      <c r="CR78" s="160">
        <v>0.95</v>
      </c>
      <c r="CS78" s="160">
        <v>0.95</v>
      </c>
      <c r="CT78" s="160">
        <v>0.95</v>
      </c>
      <c r="CU78" s="160">
        <v>0.95</v>
      </c>
      <c r="CV78" s="160">
        <v>0.95</v>
      </c>
      <c r="CW78" s="160">
        <v>0.95</v>
      </c>
      <c r="CX78" s="160">
        <v>0.95</v>
      </c>
      <c r="CY78" s="160">
        <v>0.95</v>
      </c>
      <c r="CZ78" s="160">
        <v>0.95</v>
      </c>
      <c r="DA78" s="160">
        <v>0.95</v>
      </c>
      <c r="DB78" s="160">
        <v>0.95</v>
      </c>
      <c r="DC78" s="160">
        <v>0.95</v>
      </c>
      <c r="DD78" s="160">
        <v>0.95</v>
      </c>
      <c r="DE78" s="160">
        <v>0.95</v>
      </c>
      <c r="DF78" s="160">
        <v>0.95</v>
      </c>
      <c r="DG78" s="160">
        <v>0.95</v>
      </c>
      <c r="DH78" s="160">
        <v>0.95</v>
      </c>
      <c r="DI78" s="160">
        <v>0.95</v>
      </c>
      <c r="DJ78" s="160">
        <v>0.95</v>
      </c>
      <c r="DK78" s="160">
        <v>0.95</v>
      </c>
      <c r="DL78" s="160">
        <v>0.95</v>
      </c>
      <c r="DM78" s="160">
        <v>0.95</v>
      </c>
      <c r="DN78" s="160">
        <v>0.95</v>
      </c>
      <c r="DO78" s="160">
        <v>0.95</v>
      </c>
      <c r="DP78" s="160">
        <v>0.95</v>
      </c>
      <c r="DQ78" s="160">
        <v>0.95</v>
      </c>
      <c r="DR78" s="160">
        <v>0.95</v>
      </c>
    </row>
    <row r="79" spans="1:122" x14ac:dyDescent="0.25">
      <c r="A79" s="12"/>
      <c r="B79" s="86" t="s">
        <v>90</v>
      </c>
      <c r="C79" s="106">
        <f>IF($C$9="Yes",C$76*$C$31*C$78,0)</f>
        <v>0</v>
      </c>
      <c r="D79" s="107">
        <f t="shared" ref="D79:BO79" si="19">IF($C$9="Yes",D$76*$C$31*D$78,0)</f>
        <v>0</v>
      </c>
      <c r="E79" s="107">
        <f t="shared" si="19"/>
        <v>0</v>
      </c>
      <c r="F79" s="107">
        <f t="shared" si="19"/>
        <v>0</v>
      </c>
      <c r="G79" s="107">
        <f t="shared" si="19"/>
        <v>0</v>
      </c>
      <c r="H79" s="107">
        <f t="shared" si="19"/>
        <v>0</v>
      </c>
      <c r="I79" s="107">
        <f t="shared" si="19"/>
        <v>0</v>
      </c>
      <c r="J79" s="107">
        <f t="shared" si="19"/>
        <v>0</v>
      </c>
      <c r="K79" s="107">
        <f t="shared" si="19"/>
        <v>0</v>
      </c>
      <c r="L79" s="107">
        <f t="shared" si="19"/>
        <v>0</v>
      </c>
      <c r="M79" s="107">
        <f t="shared" si="19"/>
        <v>0</v>
      </c>
      <c r="N79" s="108">
        <f t="shared" si="19"/>
        <v>0</v>
      </c>
      <c r="O79" s="106">
        <f t="shared" si="19"/>
        <v>2.2800000000000002</v>
      </c>
      <c r="P79" s="107">
        <f t="shared" si="19"/>
        <v>2.2800000000000002</v>
      </c>
      <c r="Q79" s="107">
        <f t="shared" si="19"/>
        <v>2.2800000000000002</v>
      </c>
      <c r="R79" s="107">
        <f t="shared" si="19"/>
        <v>2.2800000000000002</v>
      </c>
      <c r="S79" s="107">
        <f t="shared" si="19"/>
        <v>2.2800000000000002</v>
      </c>
      <c r="T79" s="107">
        <f t="shared" si="19"/>
        <v>2.2800000000000002</v>
      </c>
      <c r="U79" s="107">
        <f t="shared" si="19"/>
        <v>2.2800000000000002</v>
      </c>
      <c r="V79" s="107">
        <f t="shared" si="19"/>
        <v>2.2800000000000002</v>
      </c>
      <c r="W79" s="107">
        <f t="shared" si="19"/>
        <v>2.2800000000000002</v>
      </c>
      <c r="X79" s="107">
        <f t="shared" si="19"/>
        <v>2.2800000000000002</v>
      </c>
      <c r="Y79" s="107">
        <f t="shared" si="19"/>
        <v>2.2800000000000002</v>
      </c>
      <c r="Z79" s="108">
        <f t="shared" si="19"/>
        <v>2.2800000000000002</v>
      </c>
      <c r="AA79" s="107">
        <f t="shared" si="19"/>
        <v>2.2800000000000002</v>
      </c>
      <c r="AB79" s="107">
        <f t="shared" si="19"/>
        <v>2.2800000000000002</v>
      </c>
      <c r="AC79" s="107">
        <f t="shared" si="19"/>
        <v>2.2800000000000002</v>
      </c>
      <c r="AD79" s="107">
        <f t="shared" si="19"/>
        <v>2.2800000000000002</v>
      </c>
      <c r="AE79" s="107">
        <f t="shared" si="19"/>
        <v>2.2800000000000002</v>
      </c>
      <c r="AF79" s="107">
        <f t="shared" si="19"/>
        <v>2.2800000000000002</v>
      </c>
      <c r="AG79" s="107">
        <f t="shared" si="19"/>
        <v>2.2800000000000002</v>
      </c>
      <c r="AH79" s="107">
        <f t="shared" si="19"/>
        <v>2.2800000000000002</v>
      </c>
      <c r="AI79" s="107">
        <f t="shared" si="19"/>
        <v>2.2800000000000002</v>
      </c>
      <c r="AJ79" s="107">
        <f t="shared" si="19"/>
        <v>2.2800000000000002</v>
      </c>
      <c r="AK79" s="107">
        <f t="shared" si="19"/>
        <v>2.2800000000000002</v>
      </c>
      <c r="AL79" s="108">
        <f t="shared" si="19"/>
        <v>2.2800000000000002</v>
      </c>
      <c r="AM79" s="106">
        <f t="shared" si="19"/>
        <v>2.2800000000000002</v>
      </c>
      <c r="AN79" s="107">
        <f t="shared" si="19"/>
        <v>2.2800000000000002</v>
      </c>
      <c r="AO79" s="107">
        <f t="shared" si="19"/>
        <v>2.2800000000000002</v>
      </c>
      <c r="AP79" s="107">
        <f t="shared" si="19"/>
        <v>2.2800000000000002</v>
      </c>
      <c r="AQ79" s="107">
        <f t="shared" si="19"/>
        <v>2.2800000000000002</v>
      </c>
      <c r="AR79" s="107">
        <f t="shared" si="19"/>
        <v>2.2800000000000002</v>
      </c>
      <c r="AS79" s="107">
        <f t="shared" si="19"/>
        <v>2.2800000000000002</v>
      </c>
      <c r="AT79" s="107">
        <f t="shared" si="19"/>
        <v>2.2800000000000002</v>
      </c>
      <c r="AU79" s="107">
        <f t="shared" si="19"/>
        <v>2.2800000000000002</v>
      </c>
      <c r="AV79" s="107">
        <f t="shared" si="19"/>
        <v>2.2800000000000002</v>
      </c>
      <c r="AW79" s="107">
        <f t="shared" si="19"/>
        <v>2.2800000000000002</v>
      </c>
      <c r="AX79" s="108">
        <f t="shared" si="19"/>
        <v>2.2800000000000002</v>
      </c>
      <c r="AY79" s="106">
        <f t="shared" si="19"/>
        <v>2.2800000000000002</v>
      </c>
      <c r="AZ79" s="107">
        <f t="shared" si="19"/>
        <v>2.2800000000000002</v>
      </c>
      <c r="BA79" s="107">
        <f t="shared" si="19"/>
        <v>2.2800000000000002</v>
      </c>
      <c r="BB79" s="107">
        <f t="shared" si="19"/>
        <v>2.2800000000000002</v>
      </c>
      <c r="BC79" s="107">
        <f t="shared" si="19"/>
        <v>2.2800000000000002</v>
      </c>
      <c r="BD79" s="107">
        <f t="shared" si="19"/>
        <v>2.2800000000000002</v>
      </c>
      <c r="BE79" s="107">
        <f t="shared" si="19"/>
        <v>2.2800000000000002</v>
      </c>
      <c r="BF79" s="107">
        <f t="shared" si="19"/>
        <v>2.2800000000000002</v>
      </c>
      <c r="BG79" s="107">
        <f t="shared" si="19"/>
        <v>2.2800000000000002</v>
      </c>
      <c r="BH79" s="107">
        <f t="shared" si="19"/>
        <v>2.2800000000000002</v>
      </c>
      <c r="BI79" s="107">
        <f t="shared" si="19"/>
        <v>2.2800000000000002</v>
      </c>
      <c r="BJ79" s="108">
        <f t="shared" si="19"/>
        <v>2.2800000000000002</v>
      </c>
      <c r="BK79" s="106">
        <f t="shared" si="19"/>
        <v>2.2800000000000002</v>
      </c>
      <c r="BL79" s="107">
        <f t="shared" si="19"/>
        <v>2.2800000000000002</v>
      </c>
      <c r="BM79" s="107">
        <f t="shared" si="19"/>
        <v>2.2800000000000002</v>
      </c>
      <c r="BN79" s="107">
        <f t="shared" si="19"/>
        <v>2.2800000000000002</v>
      </c>
      <c r="BO79" s="107">
        <f t="shared" si="19"/>
        <v>2.2800000000000002</v>
      </c>
      <c r="BP79" s="107">
        <f t="shared" ref="BP79:DR79" si="20">IF($C$9="Yes",BP$76*$C$31*BP$78,0)</f>
        <v>2.2800000000000002</v>
      </c>
      <c r="BQ79" s="107">
        <f t="shared" si="20"/>
        <v>2.2800000000000002</v>
      </c>
      <c r="BR79" s="107">
        <f t="shared" si="20"/>
        <v>2.2800000000000002</v>
      </c>
      <c r="BS79" s="107">
        <f t="shared" si="20"/>
        <v>2.2800000000000002</v>
      </c>
      <c r="BT79" s="107">
        <f t="shared" si="20"/>
        <v>2.2800000000000002</v>
      </c>
      <c r="BU79" s="107">
        <f t="shared" si="20"/>
        <v>2.2800000000000002</v>
      </c>
      <c r="BV79" s="108">
        <f t="shared" si="20"/>
        <v>2.2800000000000002</v>
      </c>
      <c r="BW79" s="106">
        <f t="shared" si="20"/>
        <v>2.2800000000000002</v>
      </c>
      <c r="BX79" s="107">
        <f t="shared" si="20"/>
        <v>2.2800000000000002</v>
      </c>
      <c r="BY79" s="107">
        <f t="shared" si="20"/>
        <v>2.2800000000000002</v>
      </c>
      <c r="BZ79" s="107">
        <f t="shared" si="20"/>
        <v>2.2800000000000002</v>
      </c>
      <c r="CA79" s="107">
        <f t="shared" si="20"/>
        <v>2.2800000000000002</v>
      </c>
      <c r="CB79" s="107">
        <f t="shared" si="20"/>
        <v>2.2800000000000002</v>
      </c>
      <c r="CC79" s="107">
        <f t="shared" si="20"/>
        <v>2.2800000000000002</v>
      </c>
      <c r="CD79" s="107">
        <f t="shared" si="20"/>
        <v>2.2800000000000002</v>
      </c>
      <c r="CE79" s="107">
        <f t="shared" si="20"/>
        <v>2.2800000000000002</v>
      </c>
      <c r="CF79" s="107">
        <f t="shared" si="20"/>
        <v>2.2800000000000002</v>
      </c>
      <c r="CG79" s="107">
        <f t="shared" si="20"/>
        <v>2.2800000000000002</v>
      </c>
      <c r="CH79" s="108">
        <f t="shared" si="20"/>
        <v>2.2800000000000002</v>
      </c>
      <c r="CI79" s="109">
        <f t="shared" si="20"/>
        <v>1.7099999999999997</v>
      </c>
      <c r="CJ79" s="110">
        <f t="shared" si="20"/>
        <v>1.7099999999999997</v>
      </c>
      <c r="CK79" s="110">
        <f t="shared" si="20"/>
        <v>1.7099999999999997</v>
      </c>
      <c r="CL79" s="110">
        <f t="shared" si="20"/>
        <v>1.7099999999999997</v>
      </c>
      <c r="CM79" s="110">
        <f t="shared" si="20"/>
        <v>1.7099999999999997</v>
      </c>
      <c r="CN79" s="110">
        <f t="shared" si="20"/>
        <v>1.7099999999999997</v>
      </c>
      <c r="CO79" s="110">
        <f t="shared" si="20"/>
        <v>1.7099999999999997</v>
      </c>
      <c r="CP79" s="110">
        <f t="shared" si="20"/>
        <v>1.7099999999999997</v>
      </c>
      <c r="CQ79" s="110">
        <f t="shared" si="20"/>
        <v>1.7099999999999997</v>
      </c>
      <c r="CR79" s="110">
        <f t="shared" si="20"/>
        <v>1.7099999999999997</v>
      </c>
      <c r="CS79" s="110">
        <f t="shared" si="20"/>
        <v>1.7099999999999997</v>
      </c>
      <c r="CT79" s="111">
        <f t="shared" si="20"/>
        <v>1.7099999999999997</v>
      </c>
      <c r="CU79" s="109">
        <f t="shared" si="20"/>
        <v>1.7099999999999997</v>
      </c>
      <c r="CV79" s="110">
        <f t="shared" si="20"/>
        <v>1.7099999999999997</v>
      </c>
      <c r="CW79" s="110">
        <f t="shared" si="20"/>
        <v>1.7099999999999997</v>
      </c>
      <c r="CX79" s="110">
        <f t="shared" si="20"/>
        <v>1.7099999999999997</v>
      </c>
      <c r="CY79" s="110">
        <f t="shared" si="20"/>
        <v>1.7099999999999997</v>
      </c>
      <c r="CZ79" s="110">
        <f t="shared" si="20"/>
        <v>1.7099999999999997</v>
      </c>
      <c r="DA79" s="110">
        <f t="shared" si="20"/>
        <v>1.7099999999999997</v>
      </c>
      <c r="DB79" s="110">
        <f t="shared" si="20"/>
        <v>1.7099999999999997</v>
      </c>
      <c r="DC79" s="110">
        <f t="shared" si="20"/>
        <v>1.7099999999999997</v>
      </c>
      <c r="DD79" s="110">
        <f t="shared" si="20"/>
        <v>1.7099999999999997</v>
      </c>
      <c r="DE79" s="110">
        <f t="shared" si="20"/>
        <v>1.7099999999999997</v>
      </c>
      <c r="DF79" s="111">
        <f t="shared" si="20"/>
        <v>1.7099999999999997</v>
      </c>
      <c r="DG79" s="109">
        <f t="shared" si="20"/>
        <v>1.7099999999999997</v>
      </c>
      <c r="DH79" s="110">
        <f t="shared" si="20"/>
        <v>1.7099999999999997</v>
      </c>
      <c r="DI79" s="110">
        <f t="shared" si="20"/>
        <v>1.7099999999999997</v>
      </c>
      <c r="DJ79" s="110">
        <f t="shared" si="20"/>
        <v>1.7099999999999997</v>
      </c>
      <c r="DK79" s="110">
        <f t="shared" si="20"/>
        <v>1.7099999999999997</v>
      </c>
      <c r="DL79" s="110">
        <f t="shared" si="20"/>
        <v>1.7099999999999997</v>
      </c>
      <c r="DM79" s="110">
        <f t="shared" si="20"/>
        <v>1.7099999999999997</v>
      </c>
      <c r="DN79" s="110">
        <f t="shared" si="20"/>
        <v>1.7099999999999997</v>
      </c>
      <c r="DO79" s="110">
        <f t="shared" si="20"/>
        <v>1.7099999999999997</v>
      </c>
      <c r="DP79" s="110">
        <f t="shared" si="20"/>
        <v>1.7099999999999997</v>
      </c>
      <c r="DQ79" s="110">
        <f t="shared" si="20"/>
        <v>1.7099999999999997</v>
      </c>
      <c r="DR79" s="111">
        <f t="shared" si="20"/>
        <v>1.7099999999999997</v>
      </c>
    </row>
    <row r="80" spans="1:122" x14ac:dyDescent="0.25">
      <c r="A80" s="12"/>
      <c r="B80" s="86" t="s">
        <v>91</v>
      </c>
      <c r="C80" s="106">
        <f>IF($C$9="Yes",C$76*$C$35*C$78,0)</f>
        <v>0</v>
      </c>
      <c r="D80" s="107">
        <f t="shared" ref="D80:BO80" si="21">IF($C$9="Yes",D$76*$C$35*D$78,0)</f>
        <v>0</v>
      </c>
      <c r="E80" s="107">
        <f t="shared" si="21"/>
        <v>0</v>
      </c>
      <c r="F80" s="107">
        <f t="shared" si="21"/>
        <v>0</v>
      </c>
      <c r="G80" s="107">
        <f t="shared" si="21"/>
        <v>0</v>
      </c>
      <c r="H80" s="107">
        <f t="shared" si="21"/>
        <v>0</v>
      </c>
      <c r="I80" s="107">
        <f t="shared" si="21"/>
        <v>0</v>
      </c>
      <c r="J80" s="107">
        <f t="shared" si="21"/>
        <v>0</v>
      </c>
      <c r="K80" s="107">
        <f t="shared" si="21"/>
        <v>0</v>
      </c>
      <c r="L80" s="107">
        <f t="shared" si="21"/>
        <v>0</v>
      </c>
      <c r="M80" s="107">
        <f t="shared" si="21"/>
        <v>0</v>
      </c>
      <c r="N80" s="108">
        <f t="shared" si="21"/>
        <v>0</v>
      </c>
      <c r="O80" s="106">
        <f t="shared" si="21"/>
        <v>0.76</v>
      </c>
      <c r="P80" s="107">
        <f t="shared" si="21"/>
        <v>0.76</v>
      </c>
      <c r="Q80" s="107">
        <f t="shared" si="21"/>
        <v>0.76</v>
      </c>
      <c r="R80" s="107">
        <f t="shared" si="21"/>
        <v>0.76</v>
      </c>
      <c r="S80" s="107">
        <f t="shared" si="21"/>
        <v>0.76</v>
      </c>
      <c r="T80" s="107">
        <f t="shared" si="21"/>
        <v>0.76</v>
      </c>
      <c r="U80" s="107">
        <f t="shared" si="21"/>
        <v>0.76</v>
      </c>
      <c r="V80" s="107">
        <f t="shared" si="21"/>
        <v>0.76</v>
      </c>
      <c r="W80" s="107">
        <f t="shared" si="21"/>
        <v>0.76</v>
      </c>
      <c r="X80" s="107">
        <f t="shared" si="21"/>
        <v>0.76</v>
      </c>
      <c r="Y80" s="107">
        <f t="shared" si="21"/>
        <v>0.76</v>
      </c>
      <c r="Z80" s="108">
        <f t="shared" si="21"/>
        <v>0.76</v>
      </c>
      <c r="AA80" s="107">
        <f t="shared" si="21"/>
        <v>0.76</v>
      </c>
      <c r="AB80" s="107">
        <f t="shared" si="21"/>
        <v>0.76</v>
      </c>
      <c r="AC80" s="107">
        <f t="shared" si="21"/>
        <v>0.76</v>
      </c>
      <c r="AD80" s="107">
        <f t="shared" si="21"/>
        <v>0.76</v>
      </c>
      <c r="AE80" s="107">
        <f t="shared" si="21"/>
        <v>0.76</v>
      </c>
      <c r="AF80" s="107">
        <f t="shared" si="21"/>
        <v>0.76</v>
      </c>
      <c r="AG80" s="107">
        <f t="shared" si="21"/>
        <v>0.76</v>
      </c>
      <c r="AH80" s="107">
        <f t="shared" si="21"/>
        <v>0.76</v>
      </c>
      <c r="AI80" s="107">
        <f t="shared" si="21"/>
        <v>0.76</v>
      </c>
      <c r="AJ80" s="107">
        <f t="shared" si="21"/>
        <v>0.76</v>
      </c>
      <c r="AK80" s="107">
        <f t="shared" si="21"/>
        <v>0.76</v>
      </c>
      <c r="AL80" s="108">
        <f t="shared" si="21"/>
        <v>0.76</v>
      </c>
      <c r="AM80" s="106">
        <f t="shared" si="21"/>
        <v>0.76</v>
      </c>
      <c r="AN80" s="107">
        <f t="shared" si="21"/>
        <v>0.76</v>
      </c>
      <c r="AO80" s="107">
        <f t="shared" si="21"/>
        <v>0.76</v>
      </c>
      <c r="AP80" s="107">
        <f t="shared" si="21"/>
        <v>0.76</v>
      </c>
      <c r="AQ80" s="107">
        <f t="shared" si="21"/>
        <v>0.76</v>
      </c>
      <c r="AR80" s="107">
        <f t="shared" si="21"/>
        <v>0.76</v>
      </c>
      <c r="AS80" s="107">
        <f t="shared" si="21"/>
        <v>0.76</v>
      </c>
      <c r="AT80" s="107">
        <f t="shared" si="21"/>
        <v>0.76</v>
      </c>
      <c r="AU80" s="107">
        <f t="shared" si="21"/>
        <v>0.76</v>
      </c>
      <c r="AV80" s="107">
        <f t="shared" si="21"/>
        <v>0.76</v>
      </c>
      <c r="AW80" s="107">
        <f t="shared" si="21"/>
        <v>0.76</v>
      </c>
      <c r="AX80" s="108">
        <f t="shared" si="21"/>
        <v>0.76</v>
      </c>
      <c r="AY80" s="106">
        <f t="shared" si="21"/>
        <v>0.76</v>
      </c>
      <c r="AZ80" s="107">
        <f t="shared" si="21"/>
        <v>0.76</v>
      </c>
      <c r="BA80" s="107">
        <f t="shared" si="21"/>
        <v>0.76</v>
      </c>
      <c r="BB80" s="107">
        <f t="shared" si="21"/>
        <v>0.76</v>
      </c>
      <c r="BC80" s="107">
        <f t="shared" si="21"/>
        <v>0.76</v>
      </c>
      <c r="BD80" s="107">
        <f t="shared" si="21"/>
        <v>0.76</v>
      </c>
      <c r="BE80" s="107">
        <f t="shared" si="21"/>
        <v>0.76</v>
      </c>
      <c r="BF80" s="107">
        <f t="shared" si="21"/>
        <v>0.76</v>
      </c>
      <c r="BG80" s="107">
        <f t="shared" si="21"/>
        <v>0.76</v>
      </c>
      <c r="BH80" s="107">
        <f t="shared" si="21"/>
        <v>0.76</v>
      </c>
      <c r="BI80" s="107">
        <f t="shared" si="21"/>
        <v>0.76</v>
      </c>
      <c r="BJ80" s="108">
        <f t="shared" si="21"/>
        <v>0.76</v>
      </c>
      <c r="BK80" s="106">
        <f t="shared" si="21"/>
        <v>0.76</v>
      </c>
      <c r="BL80" s="107">
        <f t="shared" si="21"/>
        <v>0.76</v>
      </c>
      <c r="BM80" s="107">
        <f t="shared" si="21"/>
        <v>0.76</v>
      </c>
      <c r="BN80" s="107">
        <f t="shared" si="21"/>
        <v>0.76</v>
      </c>
      <c r="BO80" s="107">
        <f t="shared" si="21"/>
        <v>0.76</v>
      </c>
      <c r="BP80" s="107">
        <f t="shared" ref="BP80:DR80" si="22">IF($C$9="Yes",BP$76*$C$35*BP$78,0)</f>
        <v>0.76</v>
      </c>
      <c r="BQ80" s="107">
        <f t="shared" si="22"/>
        <v>0.76</v>
      </c>
      <c r="BR80" s="107">
        <f t="shared" si="22"/>
        <v>0.76</v>
      </c>
      <c r="BS80" s="107">
        <f t="shared" si="22"/>
        <v>0.76</v>
      </c>
      <c r="BT80" s="107">
        <f t="shared" si="22"/>
        <v>0.76</v>
      </c>
      <c r="BU80" s="107">
        <f t="shared" si="22"/>
        <v>0.76</v>
      </c>
      <c r="BV80" s="108">
        <f t="shared" si="22"/>
        <v>0.76</v>
      </c>
      <c r="BW80" s="106">
        <f t="shared" si="22"/>
        <v>0.76</v>
      </c>
      <c r="BX80" s="107">
        <f t="shared" si="22"/>
        <v>0.76</v>
      </c>
      <c r="BY80" s="107">
        <f t="shared" si="22"/>
        <v>0.76</v>
      </c>
      <c r="BZ80" s="107">
        <f t="shared" si="22"/>
        <v>0.76</v>
      </c>
      <c r="CA80" s="107">
        <f t="shared" si="22"/>
        <v>0.76</v>
      </c>
      <c r="CB80" s="107">
        <f t="shared" si="22"/>
        <v>0.76</v>
      </c>
      <c r="CC80" s="107">
        <f t="shared" si="22"/>
        <v>0.76</v>
      </c>
      <c r="CD80" s="107">
        <f t="shared" si="22"/>
        <v>0.76</v>
      </c>
      <c r="CE80" s="107">
        <f t="shared" si="22"/>
        <v>0.76</v>
      </c>
      <c r="CF80" s="107">
        <f t="shared" si="22"/>
        <v>0.76</v>
      </c>
      <c r="CG80" s="107">
        <f t="shared" si="22"/>
        <v>0.76</v>
      </c>
      <c r="CH80" s="108">
        <f t="shared" si="22"/>
        <v>0.76</v>
      </c>
      <c r="CI80" s="109">
        <f t="shared" si="22"/>
        <v>0.56999999999999995</v>
      </c>
      <c r="CJ80" s="110">
        <f t="shared" si="22"/>
        <v>0.56999999999999995</v>
      </c>
      <c r="CK80" s="110">
        <f t="shared" si="22"/>
        <v>0.56999999999999995</v>
      </c>
      <c r="CL80" s="110">
        <f t="shared" si="22"/>
        <v>0.56999999999999995</v>
      </c>
      <c r="CM80" s="110">
        <f t="shared" si="22"/>
        <v>0.56999999999999995</v>
      </c>
      <c r="CN80" s="110">
        <f t="shared" si="22"/>
        <v>0.56999999999999995</v>
      </c>
      <c r="CO80" s="110">
        <f t="shared" si="22"/>
        <v>0.56999999999999995</v>
      </c>
      <c r="CP80" s="110">
        <f t="shared" si="22"/>
        <v>0.56999999999999995</v>
      </c>
      <c r="CQ80" s="110">
        <f t="shared" si="22"/>
        <v>0.56999999999999995</v>
      </c>
      <c r="CR80" s="110">
        <f t="shared" si="22"/>
        <v>0.56999999999999995</v>
      </c>
      <c r="CS80" s="110">
        <f t="shared" si="22"/>
        <v>0.56999999999999995</v>
      </c>
      <c r="CT80" s="111">
        <f t="shared" si="22"/>
        <v>0.56999999999999995</v>
      </c>
      <c r="CU80" s="109">
        <f t="shared" si="22"/>
        <v>0.56999999999999995</v>
      </c>
      <c r="CV80" s="110">
        <f t="shared" si="22"/>
        <v>0.56999999999999995</v>
      </c>
      <c r="CW80" s="110">
        <f t="shared" si="22"/>
        <v>0.56999999999999995</v>
      </c>
      <c r="CX80" s="110">
        <f t="shared" si="22"/>
        <v>0.56999999999999995</v>
      </c>
      <c r="CY80" s="110">
        <f t="shared" si="22"/>
        <v>0.56999999999999995</v>
      </c>
      <c r="CZ80" s="110">
        <f t="shared" si="22"/>
        <v>0.56999999999999995</v>
      </c>
      <c r="DA80" s="110">
        <f t="shared" si="22"/>
        <v>0.56999999999999995</v>
      </c>
      <c r="DB80" s="110">
        <f t="shared" si="22"/>
        <v>0.56999999999999995</v>
      </c>
      <c r="DC80" s="110">
        <f t="shared" si="22"/>
        <v>0.56999999999999995</v>
      </c>
      <c r="DD80" s="110">
        <f t="shared" si="22"/>
        <v>0.56999999999999995</v>
      </c>
      <c r="DE80" s="110">
        <f t="shared" si="22"/>
        <v>0.56999999999999995</v>
      </c>
      <c r="DF80" s="111">
        <f t="shared" si="22"/>
        <v>0.56999999999999995</v>
      </c>
      <c r="DG80" s="109">
        <f t="shared" si="22"/>
        <v>0.56999999999999995</v>
      </c>
      <c r="DH80" s="110">
        <f t="shared" si="22"/>
        <v>0.56999999999999995</v>
      </c>
      <c r="DI80" s="110">
        <f t="shared" si="22"/>
        <v>0.56999999999999995</v>
      </c>
      <c r="DJ80" s="110">
        <f t="shared" si="22"/>
        <v>0.56999999999999995</v>
      </c>
      <c r="DK80" s="110">
        <f t="shared" si="22"/>
        <v>0.56999999999999995</v>
      </c>
      <c r="DL80" s="110">
        <f t="shared" si="22"/>
        <v>0.56999999999999995</v>
      </c>
      <c r="DM80" s="110">
        <f t="shared" si="22"/>
        <v>0.56999999999999995</v>
      </c>
      <c r="DN80" s="110">
        <f t="shared" si="22"/>
        <v>0.56999999999999995</v>
      </c>
      <c r="DO80" s="110">
        <f t="shared" si="22"/>
        <v>0.56999999999999995</v>
      </c>
      <c r="DP80" s="110">
        <f t="shared" si="22"/>
        <v>0.56999999999999995</v>
      </c>
      <c r="DQ80" s="110">
        <f t="shared" si="22"/>
        <v>0.56999999999999995</v>
      </c>
      <c r="DR80" s="111">
        <f t="shared" si="22"/>
        <v>0.56999999999999995</v>
      </c>
    </row>
    <row r="81" spans="1:122" x14ac:dyDescent="0.25">
      <c r="A81" s="12"/>
      <c r="B81" s="86" t="s">
        <v>110</v>
      </c>
      <c r="C81" s="106">
        <f>IF($C$9="Yes",C$77*$C$38*C$78,0)</f>
        <v>0</v>
      </c>
      <c r="D81" s="113">
        <f t="shared" ref="D81:BO81" si="23">IF($C$9="Yes",D$76*$C$38*D$78,0)</f>
        <v>0</v>
      </c>
      <c r="E81" s="113">
        <f t="shared" si="23"/>
        <v>0</v>
      </c>
      <c r="F81" s="113">
        <f t="shared" si="23"/>
        <v>0</v>
      </c>
      <c r="G81" s="113">
        <f t="shared" si="23"/>
        <v>0</v>
      </c>
      <c r="H81" s="113">
        <f t="shared" si="23"/>
        <v>0</v>
      </c>
      <c r="I81" s="113">
        <f t="shared" si="23"/>
        <v>0</v>
      </c>
      <c r="J81" s="113">
        <f t="shared" si="23"/>
        <v>0</v>
      </c>
      <c r="K81" s="113">
        <f t="shared" si="23"/>
        <v>0</v>
      </c>
      <c r="L81" s="113">
        <f t="shared" si="23"/>
        <v>0</v>
      </c>
      <c r="M81" s="113">
        <f t="shared" si="23"/>
        <v>0</v>
      </c>
      <c r="N81" s="114">
        <f t="shared" si="23"/>
        <v>0</v>
      </c>
      <c r="O81" s="112">
        <f t="shared" si="23"/>
        <v>3.8</v>
      </c>
      <c r="P81" s="113">
        <f t="shared" si="23"/>
        <v>3.8</v>
      </c>
      <c r="Q81" s="113">
        <f t="shared" si="23"/>
        <v>3.8</v>
      </c>
      <c r="R81" s="113">
        <f t="shared" si="23"/>
        <v>3.8</v>
      </c>
      <c r="S81" s="113">
        <f t="shared" si="23"/>
        <v>3.8</v>
      </c>
      <c r="T81" s="113">
        <f t="shared" si="23"/>
        <v>3.8</v>
      </c>
      <c r="U81" s="113">
        <f t="shared" si="23"/>
        <v>3.8</v>
      </c>
      <c r="V81" s="113">
        <f t="shared" si="23"/>
        <v>3.8</v>
      </c>
      <c r="W81" s="113">
        <f t="shared" si="23"/>
        <v>3.8</v>
      </c>
      <c r="X81" s="113">
        <f t="shared" si="23"/>
        <v>3.8</v>
      </c>
      <c r="Y81" s="113">
        <f t="shared" si="23"/>
        <v>3.8</v>
      </c>
      <c r="Z81" s="114">
        <f t="shared" si="23"/>
        <v>3.8</v>
      </c>
      <c r="AA81" s="113">
        <f t="shared" si="23"/>
        <v>3.8</v>
      </c>
      <c r="AB81" s="113">
        <f t="shared" si="23"/>
        <v>3.8</v>
      </c>
      <c r="AC81" s="113">
        <f t="shared" si="23"/>
        <v>3.8</v>
      </c>
      <c r="AD81" s="113">
        <f t="shared" si="23"/>
        <v>3.8</v>
      </c>
      <c r="AE81" s="113">
        <f t="shared" si="23"/>
        <v>3.8</v>
      </c>
      <c r="AF81" s="113">
        <f t="shared" si="23"/>
        <v>3.8</v>
      </c>
      <c r="AG81" s="113">
        <f t="shared" si="23"/>
        <v>3.8</v>
      </c>
      <c r="AH81" s="113">
        <f t="shared" si="23"/>
        <v>3.8</v>
      </c>
      <c r="AI81" s="113">
        <f t="shared" si="23"/>
        <v>3.8</v>
      </c>
      <c r="AJ81" s="113">
        <f t="shared" si="23"/>
        <v>3.8</v>
      </c>
      <c r="AK81" s="113">
        <f t="shared" si="23"/>
        <v>3.8</v>
      </c>
      <c r="AL81" s="114">
        <f t="shared" si="23"/>
        <v>3.8</v>
      </c>
      <c r="AM81" s="112">
        <f t="shared" si="23"/>
        <v>3.8</v>
      </c>
      <c r="AN81" s="113">
        <f t="shared" si="23"/>
        <v>3.8</v>
      </c>
      <c r="AO81" s="113">
        <f t="shared" si="23"/>
        <v>3.8</v>
      </c>
      <c r="AP81" s="113">
        <f t="shared" si="23"/>
        <v>3.8</v>
      </c>
      <c r="AQ81" s="113">
        <f t="shared" si="23"/>
        <v>3.8</v>
      </c>
      <c r="AR81" s="113">
        <f t="shared" si="23"/>
        <v>3.8</v>
      </c>
      <c r="AS81" s="113">
        <f t="shared" si="23"/>
        <v>3.8</v>
      </c>
      <c r="AT81" s="113">
        <f t="shared" si="23"/>
        <v>3.8</v>
      </c>
      <c r="AU81" s="113">
        <f t="shared" si="23"/>
        <v>3.8</v>
      </c>
      <c r="AV81" s="113">
        <f t="shared" si="23"/>
        <v>3.8</v>
      </c>
      <c r="AW81" s="113">
        <f t="shared" si="23"/>
        <v>3.8</v>
      </c>
      <c r="AX81" s="114">
        <f t="shared" si="23"/>
        <v>3.8</v>
      </c>
      <c r="AY81" s="112">
        <f t="shared" si="23"/>
        <v>3.8</v>
      </c>
      <c r="AZ81" s="113">
        <f t="shared" si="23"/>
        <v>3.8</v>
      </c>
      <c r="BA81" s="113">
        <f t="shared" si="23"/>
        <v>3.8</v>
      </c>
      <c r="BB81" s="113">
        <f t="shared" si="23"/>
        <v>3.8</v>
      </c>
      <c r="BC81" s="113">
        <f t="shared" si="23"/>
        <v>3.8</v>
      </c>
      <c r="BD81" s="113">
        <f t="shared" si="23"/>
        <v>3.8</v>
      </c>
      <c r="BE81" s="113">
        <f t="shared" si="23"/>
        <v>3.8</v>
      </c>
      <c r="BF81" s="113">
        <f t="shared" si="23"/>
        <v>3.8</v>
      </c>
      <c r="BG81" s="113">
        <f t="shared" si="23"/>
        <v>3.8</v>
      </c>
      <c r="BH81" s="113">
        <f t="shared" si="23"/>
        <v>3.8</v>
      </c>
      <c r="BI81" s="113">
        <f t="shared" si="23"/>
        <v>3.8</v>
      </c>
      <c r="BJ81" s="114">
        <f t="shared" si="23"/>
        <v>3.8</v>
      </c>
      <c r="BK81" s="112">
        <f t="shared" si="23"/>
        <v>3.8</v>
      </c>
      <c r="BL81" s="113">
        <f t="shared" si="23"/>
        <v>3.8</v>
      </c>
      <c r="BM81" s="113">
        <f t="shared" si="23"/>
        <v>3.8</v>
      </c>
      <c r="BN81" s="113">
        <f t="shared" si="23"/>
        <v>3.8</v>
      </c>
      <c r="BO81" s="113">
        <f t="shared" si="23"/>
        <v>3.8</v>
      </c>
      <c r="BP81" s="113">
        <f t="shared" ref="BP81:DR81" si="24">IF($C$9="Yes",BP$76*$C$38*BP$78,0)</f>
        <v>3.8</v>
      </c>
      <c r="BQ81" s="113">
        <f t="shared" si="24"/>
        <v>3.8</v>
      </c>
      <c r="BR81" s="113">
        <f t="shared" si="24"/>
        <v>3.8</v>
      </c>
      <c r="BS81" s="113">
        <f t="shared" si="24"/>
        <v>3.8</v>
      </c>
      <c r="BT81" s="113">
        <f t="shared" si="24"/>
        <v>3.8</v>
      </c>
      <c r="BU81" s="113">
        <f t="shared" si="24"/>
        <v>3.8</v>
      </c>
      <c r="BV81" s="114">
        <f t="shared" si="24"/>
        <v>3.8</v>
      </c>
      <c r="BW81" s="112">
        <f t="shared" si="24"/>
        <v>3.8</v>
      </c>
      <c r="BX81" s="113">
        <f t="shared" si="24"/>
        <v>3.8</v>
      </c>
      <c r="BY81" s="113">
        <f t="shared" si="24"/>
        <v>3.8</v>
      </c>
      <c r="BZ81" s="113">
        <f t="shared" si="24"/>
        <v>3.8</v>
      </c>
      <c r="CA81" s="113">
        <f t="shared" si="24"/>
        <v>3.8</v>
      </c>
      <c r="CB81" s="113">
        <f t="shared" si="24"/>
        <v>3.8</v>
      </c>
      <c r="CC81" s="113">
        <f t="shared" si="24"/>
        <v>3.8</v>
      </c>
      <c r="CD81" s="113">
        <f t="shared" si="24"/>
        <v>3.8</v>
      </c>
      <c r="CE81" s="113">
        <f t="shared" si="24"/>
        <v>3.8</v>
      </c>
      <c r="CF81" s="113">
        <f t="shared" si="24"/>
        <v>3.8</v>
      </c>
      <c r="CG81" s="113">
        <f t="shared" si="24"/>
        <v>3.8</v>
      </c>
      <c r="CH81" s="114">
        <f t="shared" si="24"/>
        <v>3.8</v>
      </c>
      <c r="CI81" s="112">
        <f t="shared" si="24"/>
        <v>2.8499999999999996</v>
      </c>
      <c r="CJ81" s="113">
        <f t="shared" si="24"/>
        <v>2.8499999999999996</v>
      </c>
      <c r="CK81" s="113">
        <f t="shared" si="24"/>
        <v>2.8499999999999996</v>
      </c>
      <c r="CL81" s="113">
        <f t="shared" si="24"/>
        <v>2.8499999999999996</v>
      </c>
      <c r="CM81" s="113">
        <f t="shared" si="24"/>
        <v>2.8499999999999996</v>
      </c>
      <c r="CN81" s="113">
        <f t="shared" si="24"/>
        <v>2.8499999999999996</v>
      </c>
      <c r="CO81" s="113">
        <f t="shared" si="24"/>
        <v>2.8499999999999996</v>
      </c>
      <c r="CP81" s="113">
        <f t="shared" si="24"/>
        <v>2.8499999999999996</v>
      </c>
      <c r="CQ81" s="113">
        <f t="shared" si="24"/>
        <v>2.8499999999999996</v>
      </c>
      <c r="CR81" s="113">
        <f t="shared" si="24"/>
        <v>2.8499999999999996</v>
      </c>
      <c r="CS81" s="113">
        <f t="shared" si="24"/>
        <v>2.8499999999999996</v>
      </c>
      <c r="CT81" s="114">
        <f t="shared" si="24"/>
        <v>2.8499999999999996</v>
      </c>
      <c r="CU81" s="112">
        <f t="shared" si="24"/>
        <v>2.8499999999999996</v>
      </c>
      <c r="CV81" s="113">
        <f t="shared" si="24"/>
        <v>2.8499999999999996</v>
      </c>
      <c r="CW81" s="113">
        <f t="shared" si="24"/>
        <v>2.8499999999999996</v>
      </c>
      <c r="CX81" s="113">
        <f t="shared" si="24"/>
        <v>2.8499999999999996</v>
      </c>
      <c r="CY81" s="113">
        <f t="shared" si="24"/>
        <v>2.8499999999999996</v>
      </c>
      <c r="CZ81" s="113">
        <f t="shared" si="24"/>
        <v>2.8499999999999996</v>
      </c>
      <c r="DA81" s="113">
        <f t="shared" si="24"/>
        <v>2.8499999999999996</v>
      </c>
      <c r="DB81" s="113">
        <f t="shared" si="24"/>
        <v>2.8499999999999996</v>
      </c>
      <c r="DC81" s="113">
        <f t="shared" si="24"/>
        <v>2.8499999999999996</v>
      </c>
      <c r="DD81" s="113">
        <f t="shared" si="24"/>
        <v>2.8499999999999996</v>
      </c>
      <c r="DE81" s="113">
        <f t="shared" si="24"/>
        <v>2.8499999999999996</v>
      </c>
      <c r="DF81" s="114">
        <f t="shared" si="24"/>
        <v>2.8499999999999996</v>
      </c>
      <c r="DG81" s="112">
        <f t="shared" si="24"/>
        <v>2.8499999999999996</v>
      </c>
      <c r="DH81" s="113">
        <f t="shared" si="24"/>
        <v>2.8499999999999996</v>
      </c>
      <c r="DI81" s="113">
        <f t="shared" si="24"/>
        <v>2.8499999999999996</v>
      </c>
      <c r="DJ81" s="113">
        <f t="shared" si="24"/>
        <v>2.8499999999999996</v>
      </c>
      <c r="DK81" s="113">
        <f t="shared" si="24"/>
        <v>2.8499999999999996</v>
      </c>
      <c r="DL81" s="113">
        <f t="shared" si="24"/>
        <v>2.8499999999999996</v>
      </c>
      <c r="DM81" s="113">
        <f t="shared" si="24"/>
        <v>2.8499999999999996</v>
      </c>
      <c r="DN81" s="113">
        <f t="shared" si="24"/>
        <v>2.8499999999999996</v>
      </c>
      <c r="DO81" s="113">
        <f t="shared" si="24"/>
        <v>2.8499999999999996</v>
      </c>
      <c r="DP81" s="113">
        <f t="shared" si="24"/>
        <v>2.8499999999999996</v>
      </c>
      <c r="DQ81" s="113">
        <f t="shared" si="24"/>
        <v>2.8499999999999996</v>
      </c>
      <c r="DR81" s="114">
        <f t="shared" si="24"/>
        <v>2.8499999999999996</v>
      </c>
    </row>
    <row r="82" spans="1:122" x14ac:dyDescent="0.25">
      <c r="A82" s="12"/>
      <c r="B82" s="86" t="s">
        <v>93</v>
      </c>
      <c r="C82" s="106">
        <f>IF($C$9="Yes",C$77*$C$41*C$78,0)</f>
        <v>0</v>
      </c>
      <c r="D82" s="113">
        <f t="shared" ref="D82:BO82" si="25">IF($C$9="Yes",D$76*$C$41*D$78,0)</f>
        <v>0</v>
      </c>
      <c r="E82" s="113">
        <f t="shared" si="25"/>
        <v>0</v>
      </c>
      <c r="F82" s="113">
        <f t="shared" si="25"/>
        <v>0</v>
      </c>
      <c r="G82" s="113">
        <f t="shared" si="25"/>
        <v>0</v>
      </c>
      <c r="H82" s="113">
        <f t="shared" si="25"/>
        <v>0</v>
      </c>
      <c r="I82" s="113">
        <f t="shared" si="25"/>
        <v>0</v>
      </c>
      <c r="J82" s="113">
        <f t="shared" si="25"/>
        <v>0</v>
      </c>
      <c r="K82" s="113">
        <f t="shared" si="25"/>
        <v>0</v>
      </c>
      <c r="L82" s="113">
        <f t="shared" si="25"/>
        <v>0</v>
      </c>
      <c r="M82" s="113">
        <f t="shared" si="25"/>
        <v>0</v>
      </c>
      <c r="N82" s="114">
        <f t="shared" si="25"/>
        <v>0</v>
      </c>
      <c r="O82" s="112">
        <f t="shared" si="25"/>
        <v>3.04</v>
      </c>
      <c r="P82" s="113">
        <f t="shared" si="25"/>
        <v>3.04</v>
      </c>
      <c r="Q82" s="113">
        <f t="shared" si="25"/>
        <v>3.04</v>
      </c>
      <c r="R82" s="113">
        <f t="shared" si="25"/>
        <v>3.04</v>
      </c>
      <c r="S82" s="113">
        <f t="shared" si="25"/>
        <v>3.04</v>
      </c>
      <c r="T82" s="113">
        <f t="shared" si="25"/>
        <v>3.04</v>
      </c>
      <c r="U82" s="113">
        <f t="shared" si="25"/>
        <v>3.04</v>
      </c>
      <c r="V82" s="113">
        <f t="shared" si="25"/>
        <v>3.04</v>
      </c>
      <c r="W82" s="113">
        <f t="shared" si="25"/>
        <v>3.04</v>
      </c>
      <c r="X82" s="113">
        <f t="shared" si="25"/>
        <v>3.04</v>
      </c>
      <c r="Y82" s="113">
        <f t="shared" si="25"/>
        <v>3.04</v>
      </c>
      <c r="Z82" s="114">
        <f t="shared" si="25"/>
        <v>3.04</v>
      </c>
      <c r="AA82" s="113">
        <f t="shared" si="25"/>
        <v>3.04</v>
      </c>
      <c r="AB82" s="113">
        <f t="shared" si="25"/>
        <v>3.04</v>
      </c>
      <c r="AC82" s="113">
        <f t="shared" si="25"/>
        <v>3.04</v>
      </c>
      <c r="AD82" s="113">
        <f t="shared" si="25"/>
        <v>3.04</v>
      </c>
      <c r="AE82" s="113">
        <f t="shared" si="25"/>
        <v>3.04</v>
      </c>
      <c r="AF82" s="113">
        <f t="shared" si="25"/>
        <v>3.04</v>
      </c>
      <c r="AG82" s="113">
        <f t="shared" si="25"/>
        <v>3.04</v>
      </c>
      <c r="AH82" s="113">
        <f t="shared" si="25"/>
        <v>3.04</v>
      </c>
      <c r="AI82" s="113">
        <f t="shared" si="25"/>
        <v>3.04</v>
      </c>
      <c r="AJ82" s="113">
        <f t="shared" si="25"/>
        <v>3.04</v>
      </c>
      <c r="AK82" s="113">
        <f t="shared" si="25"/>
        <v>3.04</v>
      </c>
      <c r="AL82" s="114">
        <f t="shared" si="25"/>
        <v>3.04</v>
      </c>
      <c r="AM82" s="112">
        <f t="shared" si="25"/>
        <v>3.04</v>
      </c>
      <c r="AN82" s="113">
        <f t="shared" si="25"/>
        <v>3.04</v>
      </c>
      <c r="AO82" s="113">
        <f t="shared" si="25"/>
        <v>3.04</v>
      </c>
      <c r="AP82" s="113">
        <f t="shared" si="25"/>
        <v>3.04</v>
      </c>
      <c r="AQ82" s="113">
        <f t="shared" si="25"/>
        <v>3.04</v>
      </c>
      <c r="AR82" s="113">
        <f t="shared" si="25"/>
        <v>3.04</v>
      </c>
      <c r="AS82" s="113">
        <f t="shared" si="25"/>
        <v>3.04</v>
      </c>
      <c r="AT82" s="113">
        <f t="shared" si="25"/>
        <v>3.04</v>
      </c>
      <c r="AU82" s="113">
        <f t="shared" si="25"/>
        <v>3.04</v>
      </c>
      <c r="AV82" s="113">
        <f t="shared" si="25"/>
        <v>3.04</v>
      </c>
      <c r="AW82" s="113">
        <f t="shared" si="25"/>
        <v>3.04</v>
      </c>
      <c r="AX82" s="114">
        <f t="shared" si="25"/>
        <v>3.04</v>
      </c>
      <c r="AY82" s="112">
        <f t="shared" si="25"/>
        <v>3.04</v>
      </c>
      <c r="AZ82" s="113">
        <f t="shared" si="25"/>
        <v>3.04</v>
      </c>
      <c r="BA82" s="113">
        <f t="shared" si="25"/>
        <v>3.04</v>
      </c>
      <c r="BB82" s="113">
        <f t="shared" si="25"/>
        <v>3.04</v>
      </c>
      <c r="BC82" s="113">
        <f t="shared" si="25"/>
        <v>3.04</v>
      </c>
      <c r="BD82" s="113">
        <f t="shared" si="25"/>
        <v>3.04</v>
      </c>
      <c r="BE82" s="113">
        <f t="shared" si="25"/>
        <v>3.04</v>
      </c>
      <c r="BF82" s="113">
        <f t="shared" si="25"/>
        <v>3.04</v>
      </c>
      <c r="BG82" s="113">
        <f t="shared" si="25"/>
        <v>3.04</v>
      </c>
      <c r="BH82" s="113">
        <f t="shared" si="25"/>
        <v>3.04</v>
      </c>
      <c r="BI82" s="113">
        <f t="shared" si="25"/>
        <v>3.04</v>
      </c>
      <c r="BJ82" s="114">
        <f t="shared" si="25"/>
        <v>3.04</v>
      </c>
      <c r="BK82" s="112">
        <f t="shared" si="25"/>
        <v>3.04</v>
      </c>
      <c r="BL82" s="113">
        <f t="shared" si="25"/>
        <v>3.04</v>
      </c>
      <c r="BM82" s="113">
        <f t="shared" si="25"/>
        <v>3.04</v>
      </c>
      <c r="BN82" s="113">
        <f t="shared" si="25"/>
        <v>3.04</v>
      </c>
      <c r="BO82" s="113">
        <f t="shared" si="25"/>
        <v>3.04</v>
      </c>
      <c r="BP82" s="113">
        <f t="shared" ref="BP82:DR82" si="26">IF($C$9="Yes",BP$76*$C$41*BP$78,0)</f>
        <v>3.04</v>
      </c>
      <c r="BQ82" s="113">
        <f t="shared" si="26"/>
        <v>3.04</v>
      </c>
      <c r="BR82" s="113">
        <f t="shared" si="26"/>
        <v>3.04</v>
      </c>
      <c r="BS82" s="113">
        <f t="shared" si="26"/>
        <v>3.04</v>
      </c>
      <c r="BT82" s="113">
        <f t="shared" si="26"/>
        <v>3.04</v>
      </c>
      <c r="BU82" s="113">
        <f t="shared" si="26"/>
        <v>3.04</v>
      </c>
      <c r="BV82" s="114">
        <f t="shared" si="26"/>
        <v>3.04</v>
      </c>
      <c r="BW82" s="112">
        <f t="shared" si="26"/>
        <v>3.04</v>
      </c>
      <c r="BX82" s="113">
        <f t="shared" si="26"/>
        <v>3.04</v>
      </c>
      <c r="BY82" s="113">
        <f t="shared" si="26"/>
        <v>3.04</v>
      </c>
      <c r="BZ82" s="113">
        <f t="shared" si="26"/>
        <v>3.04</v>
      </c>
      <c r="CA82" s="113">
        <f t="shared" si="26"/>
        <v>3.04</v>
      </c>
      <c r="CB82" s="113">
        <f t="shared" si="26"/>
        <v>3.04</v>
      </c>
      <c r="CC82" s="113">
        <f t="shared" si="26"/>
        <v>3.04</v>
      </c>
      <c r="CD82" s="113">
        <f t="shared" si="26"/>
        <v>3.04</v>
      </c>
      <c r="CE82" s="113">
        <f t="shared" si="26"/>
        <v>3.04</v>
      </c>
      <c r="CF82" s="113">
        <f t="shared" si="26"/>
        <v>3.04</v>
      </c>
      <c r="CG82" s="113">
        <f t="shared" si="26"/>
        <v>3.04</v>
      </c>
      <c r="CH82" s="114">
        <f t="shared" si="26"/>
        <v>3.04</v>
      </c>
      <c r="CI82" s="112">
        <f t="shared" si="26"/>
        <v>2.2799999999999998</v>
      </c>
      <c r="CJ82" s="113">
        <f t="shared" si="26"/>
        <v>2.2799999999999998</v>
      </c>
      <c r="CK82" s="113">
        <f t="shared" si="26"/>
        <v>2.2799999999999998</v>
      </c>
      <c r="CL82" s="113">
        <f t="shared" si="26"/>
        <v>2.2799999999999998</v>
      </c>
      <c r="CM82" s="113">
        <f t="shared" si="26"/>
        <v>2.2799999999999998</v>
      </c>
      <c r="CN82" s="113">
        <f t="shared" si="26"/>
        <v>2.2799999999999998</v>
      </c>
      <c r="CO82" s="113">
        <f t="shared" si="26"/>
        <v>2.2799999999999998</v>
      </c>
      <c r="CP82" s="113">
        <f t="shared" si="26"/>
        <v>2.2799999999999998</v>
      </c>
      <c r="CQ82" s="113">
        <f t="shared" si="26"/>
        <v>2.2799999999999998</v>
      </c>
      <c r="CR82" s="113">
        <f t="shared" si="26"/>
        <v>2.2799999999999998</v>
      </c>
      <c r="CS82" s="113">
        <f t="shared" si="26"/>
        <v>2.2799999999999998</v>
      </c>
      <c r="CT82" s="114">
        <f t="shared" si="26"/>
        <v>2.2799999999999998</v>
      </c>
      <c r="CU82" s="112">
        <f t="shared" si="26"/>
        <v>2.2799999999999998</v>
      </c>
      <c r="CV82" s="113">
        <f t="shared" si="26"/>
        <v>2.2799999999999998</v>
      </c>
      <c r="CW82" s="113">
        <f t="shared" si="26"/>
        <v>2.2799999999999998</v>
      </c>
      <c r="CX82" s="113">
        <f t="shared" si="26"/>
        <v>2.2799999999999998</v>
      </c>
      <c r="CY82" s="113">
        <f t="shared" si="26"/>
        <v>2.2799999999999998</v>
      </c>
      <c r="CZ82" s="113">
        <f t="shared" si="26"/>
        <v>2.2799999999999998</v>
      </c>
      <c r="DA82" s="113">
        <f t="shared" si="26"/>
        <v>2.2799999999999998</v>
      </c>
      <c r="DB82" s="113">
        <f t="shared" si="26"/>
        <v>2.2799999999999998</v>
      </c>
      <c r="DC82" s="113">
        <f t="shared" si="26"/>
        <v>2.2799999999999998</v>
      </c>
      <c r="DD82" s="113">
        <f t="shared" si="26"/>
        <v>2.2799999999999998</v>
      </c>
      <c r="DE82" s="113">
        <f t="shared" si="26"/>
        <v>2.2799999999999998</v>
      </c>
      <c r="DF82" s="114">
        <f t="shared" si="26"/>
        <v>2.2799999999999998</v>
      </c>
      <c r="DG82" s="112">
        <f t="shared" si="26"/>
        <v>2.2799999999999998</v>
      </c>
      <c r="DH82" s="113">
        <f t="shared" si="26"/>
        <v>2.2799999999999998</v>
      </c>
      <c r="DI82" s="113">
        <f t="shared" si="26"/>
        <v>2.2799999999999998</v>
      </c>
      <c r="DJ82" s="113">
        <f t="shared" si="26"/>
        <v>2.2799999999999998</v>
      </c>
      <c r="DK82" s="113">
        <f t="shared" si="26"/>
        <v>2.2799999999999998</v>
      </c>
      <c r="DL82" s="113">
        <f t="shared" si="26"/>
        <v>2.2799999999999998</v>
      </c>
      <c r="DM82" s="113">
        <f t="shared" si="26"/>
        <v>2.2799999999999998</v>
      </c>
      <c r="DN82" s="113">
        <f t="shared" si="26"/>
        <v>2.2799999999999998</v>
      </c>
      <c r="DO82" s="113">
        <f t="shared" si="26"/>
        <v>2.2799999999999998</v>
      </c>
      <c r="DP82" s="113">
        <f t="shared" si="26"/>
        <v>2.2799999999999998</v>
      </c>
      <c r="DQ82" s="113">
        <f t="shared" si="26"/>
        <v>2.2799999999999998</v>
      </c>
      <c r="DR82" s="114">
        <f t="shared" si="26"/>
        <v>2.2799999999999998</v>
      </c>
    </row>
    <row r="83" spans="1:122" ht="15.75" thickBot="1" x14ac:dyDescent="0.3">
      <c r="A83" s="16"/>
      <c r="B83" s="87" t="s">
        <v>94</v>
      </c>
      <c r="C83" s="145">
        <f>IF($C$9="Yes",C$77*$C$44*C$78,0)</f>
        <v>0</v>
      </c>
      <c r="D83" s="116">
        <f t="shared" ref="D83:BO83" si="27">IF($C$9="Yes",D$77*$C$44*D$78,0)</f>
        <v>0</v>
      </c>
      <c r="E83" s="116">
        <f t="shared" si="27"/>
        <v>0</v>
      </c>
      <c r="F83" s="116">
        <f t="shared" si="27"/>
        <v>0</v>
      </c>
      <c r="G83" s="116">
        <f t="shared" si="27"/>
        <v>0</v>
      </c>
      <c r="H83" s="116">
        <f t="shared" si="27"/>
        <v>0</v>
      </c>
      <c r="I83" s="116">
        <f t="shared" si="27"/>
        <v>0</v>
      </c>
      <c r="J83" s="116">
        <f t="shared" si="27"/>
        <v>0</v>
      </c>
      <c r="K83" s="116">
        <f t="shared" si="27"/>
        <v>0</v>
      </c>
      <c r="L83" s="116">
        <f t="shared" si="27"/>
        <v>0</v>
      </c>
      <c r="M83" s="116">
        <f t="shared" si="27"/>
        <v>0</v>
      </c>
      <c r="N83" s="117">
        <f t="shared" si="27"/>
        <v>0</v>
      </c>
      <c r="O83" s="115">
        <f t="shared" si="27"/>
        <v>0</v>
      </c>
      <c r="P83" s="116">
        <f t="shared" si="27"/>
        <v>0</v>
      </c>
      <c r="Q83" s="116">
        <f t="shared" si="27"/>
        <v>0</v>
      </c>
      <c r="R83" s="116">
        <f t="shared" si="27"/>
        <v>0</v>
      </c>
      <c r="S83" s="116">
        <f t="shared" si="27"/>
        <v>0</v>
      </c>
      <c r="T83" s="116">
        <f t="shared" si="27"/>
        <v>0</v>
      </c>
      <c r="U83" s="116">
        <f t="shared" si="27"/>
        <v>0</v>
      </c>
      <c r="V83" s="116">
        <f t="shared" si="27"/>
        <v>0</v>
      </c>
      <c r="W83" s="116">
        <f t="shared" si="27"/>
        <v>0</v>
      </c>
      <c r="X83" s="116">
        <f t="shared" si="27"/>
        <v>0</v>
      </c>
      <c r="Y83" s="116">
        <f t="shared" si="27"/>
        <v>0</v>
      </c>
      <c r="Z83" s="117">
        <f t="shared" si="27"/>
        <v>0</v>
      </c>
      <c r="AA83" s="116">
        <f t="shared" si="27"/>
        <v>0</v>
      </c>
      <c r="AB83" s="116">
        <f t="shared" si="27"/>
        <v>0</v>
      </c>
      <c r="AC83" s="116">
        <f t="shared" si="27"/>
        <v>0</v>
      </c>
      <c r="AD83" s="116">
        <f t="shared" si="27"/>
        <v>0</v>
      </c>
      <c r="AE83" s="116">
        <f t="shared" si="27"/>
        <v>0</v>
      </c>
      <c r="AF83" s="116">
        <f t="shared" si="27"/>
        <v>0</v>
      </c>
      <c r="AG83" s="116">
        <f t="shared" si="27"/>
        <v>0</v>
      </c>
      <c r="AH83" s="116">
        <f t="shared" si="27"/>
        <v>0</v>
      </c>
      <c r="AI83" s="116">
        <f t="shared" si="27"/>
        <v>0</v>
      </c>
      <c r="AJ83" s="116">
        <f t="shared" si="27"/>
        <v>0</v>
      </c>
      <c r="AK83" s="116">
        <f t="shared" si="27"/>
        <v>0</v>
      </c>
      <c r="AL83" s="117">
        <f t="shared" si="27"/>
        <v>0</v>
      </c>
      <c r="AM83" s="115">
        <f t="shared" si="27"/>
        <v>0</v>
      </c>
      <c r="AN83" s="116">
        <f t="shared" si="27"/>
        <v>0</v>
      </c>
      <c r="AO83" s="116">
        <f t="shared" si="27"/>
        <v>0</v>
      </c>
      <c r="AP83" s="116">
        <f t="shared" si="27"/>
        <v>0</v>
      </c>
      <c r="AQ83" s="116">
        <f t="shared" si="27"/>
        <v>0</v>
      </c>
      <c r="AR83" s="116">
        <f t="shared" si="27"/>
        <v>0</v>
      </c>
      <c r="AS83" s="116">
        <f t="shared" si="27"/>
        <v>0</v>
      </c>
      <c r="AT83" s="116">
        <f t="shared" si="27"/>
        <v>0</v>
      </c>
      <c r="AU83" s="116">
        <f t="shared" si="27"/>
        <v>0</v>
      </c>
      <c r="AV83" s="116">
        <f t="shared" si="27"/>
        <v>0</v>
      </c>
      <c r="AW83" s="116">
        <f t="shared" si="27"/>
        <v>0</v>
      </c>
      <c r="AX83" s="117">
        <f t="shared" si="27"/>
        <v>0</v>
      </c>
      <c r="AY83" s="115">
        <f t="shared" si="27"/>
        <v>0</v>
      </c>
      <c r="AZ83" s="116">
        <f t="shared" si="27"/>
        <v>0</v>
      </c>
      <c r="BA83" s="116">
        <f t="shared" si="27"/>
        <v>0</v>
      </c>
      <c r="BB83" s="116">
        <f t="shared" si="27"/>
        <v>0</v>
      </c>
      <c r="BC83" s="116">
        <f t="shared" si="27"/>
        <v>0</v>
      </c>
      <c r="BD83" s="116">
        <f t="shared" si="27"/>
        <v>0</v>
      </c>
      <c r="BE83" s="116">
        <f t="shared" si="27"/>
        <v>0</v>
      </c>
      <c r="BF83" s="116">
        <f t="shared" si="27"/>
        <v>0</v>
      </c>
      <c r="BG83" s="116">
        <f t="shared" si="27"/>
        <v>0</v>
      </c>
      <c r="BH83" s="116">
        <f t="shared" si="27"/>
        <v>0</v>
      </c>
      <c r="BI83" s="116">
        <f t="shared" si="27"/>
        <v>0</v>
      </c>
      <c r="BJ83" s="117">
        <f t="shared" si="27"/>
        <v>0</v>
      </c>
      <c r="BK83" s="115">
        <f t="shared" si="27"/>
        <v>0</v>
      </c>
      <c r="BL83" s="116">
        <f t="shared" si="27"/>
        <v>0</v>
      </c>
      <c r="BM83" s="116">
        <f t="shared" si="27"/>
        <v>0</v>
      </c>
      <c r="BN83" s="116">
        <f t="shared" si="27"/>
        <v>0</v>
      </c>
      <c r="BO83" s="116">
        <f t="shared" si="27"/>
        <v>0</v>
      </c>
      <c r="BP83" s="116">
        <f t="shared" ref="BP83:DR83" si="28">IF($C$9="Yes",BP$77*$C$44*BP$78,0)</f>
        <v>0</v>
      </c>
      <c r="BQ83" s="116">
        <f t="shared" si="28"/>
        <v>0</v>
      </c>
      <c r="BR83" s="116">
        <f t="shared" si="28"/>
        <v>0</v>
      </c>
      <c r="BS83" s="116">
        <f t="shared" si="28"/>
        <v>0</v>
      </c>
      <c r="BT83" s="116">
        <f t="shared" si="28"/>
        <v>0</v>
      </c>
      <c r="BU83" s="116">
        <f t="shared" si="28"/>
        <v>0</v>
      </c>
      <c r="BV83" s="117">
        <f t="shared" si="28"/>
        <v>0</v>
      </c>
      <c r="BW83" s="115">
        <f t="shared" si="28"/>
        <v>0</v>
      </c>
      <c r="BX83" s="116">
        <f t="shared" si="28"/>
        <v>0</v>
      </c>
      <c r="BY83" s="116">
        <f t="shared" si="28"/>
        <v>0</v>
      </c>
      <c r="BZ83" s="116">
        <f t="shared" si="28"/>
        <v>0</v>
      </c>
      <c r="CA83" s="116">
        <f t="shared" si="28"/>
        <v>0</v>
      </c>
      <c r="CB83" s="116">
        <f t="shared" si="28"/>
        <v>0</v>
      </c>
      <c r="CC83" s="116">
        <f t="shared" si="28"/>
        <v>0</v>
      </c>
      <c r="CD83" s="116">
        <f t="shared" si="28"/>
        <v>0</v>
      </c>
      <c r="CE83" s="116">
        <f t="shared" si="28"/>
        <v>0</v>
      </c>
      <c r="CF83" s="116">
        <f t="shared" si="28"/>
        <v>0</v>
      </c>
      <c r="CG83" s="116">
        <f t="shared" si="28"/>
        <v>0</v>
      </c>
      <c r="CH83" s="117">
        <f t="shared" si="28"/>
        <v>0</v>
      </c>
      <c r="CI83" s="118">
        <f t="shared" si="28"/>
        <v>0</v>
      </c>
      <c r="CJ83" s="119">
        <f t="shared" si="28"/>
        <v>0</v>
      </c>
      <c r="CK83" s="119">
        <f t="shared" si="28"/>
        <v>0</v>
      </c>
      <c r="CL83" s="119">
        <f t="shared" si="28"/>
        <v>0</v>
      </c>
      <c r="CM83" s="119">
        <f t="shared" si="28"/>
        <v>0</v>
      </c>
      <c r="CN83" s="119">
        <f t="shared" si="28"/>
        <v>0</v>
      </c>
      <c r="CO83" s="119">
        <f t="shared" si="28"/>
        <v>0</v>
      </c>
      <c r="CP83" s="119">
        <f t="shared" si="28"/>
        <v>0</v>
      </c>
      <c r="CQ83" s="119">
        <f t="shared" si="28"/>
        <v>0</v>
      </c>
      <c r="CR83" s="119">
        <f t="shared" si="28"/>
        <v>0</v>
      </c>
      <c r="CS83" s="119">
        <f t="shared" si="28"/>
        <v>0</v>
      </c>
      <c r="CT83" s="120">
        <f t="shared" si="28"/>
        <v>0</v>
      </c>
      <c r="CU83" s="118">
        <f t="shared" si="28"/>
        <v>0</v>
      </c>
      <c r="CV83" s="119">
        <f t="shared" si="28"/>
        <v>0</v>
      </c>
      <c r="CW83" s="119">
        <f t="shared" si="28"/>
        <v>0</v>
      </c>
      <c r="CX83" s="119">
        <f t="shared" si="28"/>
        <v>0</v>
      </c>
      <c r="CY83" s="119">
        <f t="shared" si="28"/>
        <v>0</v>
      </c>
      <c r="CZ83" s="119">
        <f t="shared" si="28"/>
        <v>0</v>
      </c>
      <c r="DA83" s="119">
        <f t="shared" si="28"/>
        <v>0</v>
      </c>
      <c r="DB83" s="119">
        <f t="shared" si="28"/>
        <v>0</v>
      </c>
      <c r="DC83" s="119">
        <f t="shared" si="28"/>
        <v>0</v>
      </c>
      <c r="DD83" s="119">
        <f t="shared" si="28"/>
        <v>0</v>
      </c>
      <c r="DE83" s="119">
        <f t="shared" si="28"/>
        <v>0</v>
      </c>
      <c r="DF83" s="120">
        <f t="shared" si="28"/>
        <v>0</v>
      </c>
      <c r="DG83" s="118">
        <f t="shared" si="28"/>
        <v>0</v>
      </c>
      <c r="DH83" s="119">
        <f t="shared" si="28"/>
        <v>0</v>
      </c>
      <c r="DI83" s="119">
        <f t="shared" si="28"/>
        <v>0</v>
      </c>
      <c r="DJ83" s="119">
        <f t="shared" si="28"/>
        <v>0</v>
      </c>
      <c r="DK83" s="119">
        <f t="shared" si="28"/>
        <v>0</v>
      </c>
      <c r="DL83" s="119">
        <f t="shared" si="28"/>
        <v>0</v>
      </c>
      <c r="DM83" s="119">
        <f t="shared" si="28"/>
        <v>0</v>
      </c>
      <c r="DN83" s="119">
        <f t="shared" si="28"/>
        <v>0</v>
      </c>
      <c r="DO83" s="119">
        <f t="shared" si="28"/>
        <v>0</v>
      </c>
      <c r="DP83" s="119">
        <f t="shared" si="28"/>
        <v>0</v>
      </c>
      <c r="DQ83" s="119">
        <f t="shared" si="28"/>
        <v>0</v>
      </c>
      <c r="DR83" s="120">
        <f t="shared" si="28"/>
        <v>0</v>
      </c>
    </row>
    <row r="84" spans="1:122" x14ac:dyDescent="0.25">
      <c r="A84" s="7"/>
      <c r="D84" s="5"/>
      <c r="E84" s="5"/>
      <c r="F84" s="5"/>
      <c r="G84" s="10"/>
      <c r="H84" s="5"/>
      <c r="I84" s="5"/>
      <c r="J84" s="5"/>
      <c r="K84" s="5"/>
      <c r="L84" s="5"/>
      <c r="M84" s="5"/>
      <c r="N84" s="5"/>
      <c r="O84" s="5"/>
      <c r="P84" s="5"/>
      <c r="Q84" s="5"/>
      <c r="R84" s="5"/>
      <c r="S84" s="5"/>
      <c r="T84" s="5"/>
      <c r="U84" s="5"/>
      <c r="V84" s="5"/>
      <c r="W84" s="5"/>
      <c r="X84" s="5"/>
      <c r="Y84" s="5"/>
      <c r="Z84" s="5"/>
      <c r="AA84" s="5"/>
    </row>
    <row r="85" spans="1:122" x14ac:dyDescent="0.25">
      <c r="D85" s="5"/>
      <c r="E85" s="5"/>
      <c r="F85" s="5"/>
      <c r="G85" s="10"/>
      <c r="H85" s="5"/>
      <c r="I85" s="5"/>
      <c r="J85" s="5"/>
      <c r="K85" s="5"/>
      <c r="L85" s="5"/>
      <c r="M85" s="5"/>
      <c r="N85" s="5"/>
      <c r="O85" s="5"/>
      <c r="P85" s="5"/>
      <c r="Q85" s="5"/>
      <c r="R85" s="5"/>
      <c r="S85" s="5"/>
      <c r="T85" s="5"/>
      <c r="U85" s="5"/>
      <c r="V85" s="5"/>
      <c r="W85" s="5"/>
      <c r="X85" s="5"/>
      <c r="Y85" s="5"/>
      <c r="Z85" s="5"/>
      <c r="AA85" s="5"/>
    </row>
    <row r="86" spans="1:122" ht="15.75" thickBot="1" x14ac:dyDescent="0.3">
      <c r="C86" s="89" t="s">
        <v>124</v>
      </c>
      <c r="N86" s="4"/>
      <c r="O86" s="4"/>
      <c r="P86" s="4"/>
      <c r="Q86" s="4"/>
      <c r="R86" s="4"/>
      <c r="S86" s="4"/>
      <c r="T86" s="4"/>
      <c r="U86" s="4"/>
      <c r="V86" s="2"/>
    </row>
    <row r="87" spans="1:122" ht="15.75" thickBot="1" x14ac:dyDescent="0.3">
      <c r="C87" s="13" t="s">
        <v>0</v>
      </c>
      <c r="D87" s="13">
        <v>1</v>
      </c>
      <c r="E87" s="14">
        <v>2</v>
      </c>
      <c r="F87" s="14">
        <v>3</v>
      </c>
      <c r="G87" s="14">
        <v>4</v>
      </c>
      <c r="H87" s="14">
        <v>5</v>
      </c>
      <c r="I87" s="14">
        <v>6</v>
      </c>
      <c r="J87" s="14">
        <v>7</v>
      </c>
      <c r="K87" s="14">
        <v>8</v>
      </c>
      <c r="L87" s="14">
        <v>9</v>
      </c>
      <c r="M87" s="15">
        <v>10</v>
      </c>
      <c r="U87" s="4"/>
      <c r="V87" s="4"/>
      <c r="W87" s="4"/>
      <c r="X87" s="4"/>
      <c r="Y87" s="4"/>
      <c r="Z87" s="4"/>
      <c r="AA87" s="4"/>
      <c r="AB87" s="2"/>
    </row>
    <row r="88" spans="1:122" ht="15.75" thickBot="1" x14ac:dyDescent="0.3">
      <c r="C88" s="103" t="s">
        <v>86</v>
      </c>
      <c r="D88" s="23">
        <f>SUM(C75:N75)</f>
        <v>0</v>
      </c>
      <c r="E88" s="21">
        <f>SUM(O75:Z75)</f>
        <v>5409.2999999999993</v>
      </c>
      <c r="F88" s="21">
        <f>SUM(AA75:AL75)</f>
        <v>5409.2999999999993</v>
      </c>
      <c r="G88" s="21">
        <f>SUM(AM75:AX75)</f>
        <v>5409.2999999999993</v>
      </c>
      <c r="H88" s="21">
        <f>SUM(AY75:BJ75)</f>
        <v>5409.2999999999993</v>
      </c>
      <c r="I88" s="21">
        <f>SUM(BK75:BV75)</f>
        <v>5409.2999999999993</v>
      </c>
      <c r="J88" s="21">
        <f>SUM(BW75:CH75)</f>
        <v>5409.2999999999993</v>
      </c>
      <c r="K88" s="21">
        <f>SUM(CI75:CT75)</f>
        <v>4056.9749999999981</v>
      </c>
      <c r="L88" s="21">
        <f>SUM(CU75:DF75)</f>
        <v>4056.9749999999981</v>
      </c>
      <c r="M88" s="22">
        <f>SUM(DG75:DR75)</f>
        <v>4056.9749999999981</v>
      </c>
      <c r="U88" s="4"/>
      <c r="V88" s="4"/>
      <c r="W88" s="4"/>
      <c r="X88" s="4"/>
      <c r="Y88" s="4"/>
      <c r="Z88" s="4"/>
      <c r="AA88" s="4"/>
      <c r="AB88" s="2"/>
    </row>
    <row r="89" spans="1:122" ht="15.75" thickBot="1" x14ac:dyDescent="0.3">
      <c r="C89" s="24" t="s">
        <v>1</v>
      </c>
      <c r="D89" s="23">
        <f>D88</f>
        <v>0</v>
      </c>
      <c r="E89" s="21">
        <f>E88+D89</f>
        <v>5409.2999999999993</v>
      </c>
      <c r="F89" s="21">
        <f t="shared" ref="F89" si="29">F88+E89</f>
        <v>10818.599999999999</v>
      </c>
      <c r="G89" s="21">
        <f t="shared" ref="G89" si="30">G88+F89</f>
        <v>16227.899999999998</v>
      </c>
      <c r="H89" s="21">
        <f t="shared" ref="H89" si="31">H88+G89</f>
        <v>21637.199999999997</v>
      </c>
      <c r="I89" s="21">
        <f t="shared" ref="I89" si="32">I88+H89</f>
        <v>27046.499999999996</v>
      </c>
      <c r="J89" s="21">
        <f t="shared" ref="J89" si="33">J88+I89</f>
        <v>32455.799999999996</v>
      </c>
      <c r="K89" s="21">
        <f t="shared" ref="K89" si="34">K88+J89</f>
        <v>36512.774999999994</v>
      </c>
      <c r="L89" s="21">
        <f t="shared" ref="L89" si="35">L88+K89</f>
        <v>40569.749999999993</v>
      </c>
      <c r="M89" s="22">
        <f t="shared" ref="M89" si="36">M88+L89</f>
        <v>44626.724999999991</v>
      </c>
      <c r="U89" s="4"/>
      <c r="V89" s="4"/>
      <c r="W89" s="4"/>
      <c r="X89" s="4"/>
      <c r="Y89" s="4"/>
      <c r="Z89" s="4"/>
      <c r="AA89" s="4"/>
      <c r="AB89" s="2"/>
    </row>
    <row r="91" spans="1:122" ht="21" x14ac:dyDescent="0.35">
      <c r="A91" s="144" t="s">
        <v>68</v>
      </c>
    </row>
    <row r="92" spans="1:122" ht="15.75" thickBot="1" x14ac:dyDescent="0.3"/>
    <row r="93" spans="1:122" ht="15.75" thickBot="1" x14ac:dyDescent="0.3">
      <c r="A93" s="45"/>
      <c r="B93" s="83" t="s">
        <v>52</v>
      </c>
      <c r="C93" s="171">
        <v>1</v>
      </c>
      <c r="D93" s="170"/>
      <c r="E93" s="170"/>
      <c r="F93" s="170"/>
      <c r="G93" s="170"/>
      <c r="H93" s="170"/>
      <c r="I93" s="170"/>
      <c r="J93" s="170"/>
      <c r="K93" s="170"/>
      <c r="L93" s="170"/>
      <c r="M93" s="170"/>
      <c r="N93" s="170"/>
      <c r="O93" s="170"/>
      <c r="P93" s="170"/>
      <c r="Q93" s="170"/>
      <c r="R93" s="170"/>
      <c r="S93" s="170"/>
      <c r="T93" s="170"/>
      <c r="U93" s="170"/>
      <c r="V93" s="170"/>
      <c r="W93" s="170"/>
      <c r="X93" s="170"/>
      <c r="Y93" s="170"/>
      <c r="Z93" s="170"/>
      <c r="AA93" s="170"/>
      <c r="AB93" s="170"/>
      <c r="AC93" s="170"/>
      <c r="AD93" s="170"/>
      <c r="AE93" s="170"/>
      <c r="AF93" s="170"/>
      <c r="AG93" s="170"/>
      <c r="AH93" s="170"/>
      <c r="AI93" s="170"/>
      <c r="AJ93" s="170"/>
      <c r="AK93" s="170"/>
      <c r="AL93" s="170"/>
      <c r="AM93" s="170"/>
      <c r="AN93" s="170"/>
      <c r="AO93" s="170"/>
      <c r="AP93" s="170"/>
      <c r="AQ93" s="170"/>
      <c r="AR93" s="170"/>
      <c r="AS93" s="170"/>
      <c r="AT93" s="170"/>
      <c r="AU93" s="170"/>
      <c r="AV93" s="170"/>
      <c r="AW93" s="170"/>
      <c r="AX93" s="170"/>
      <c r="AY93" s="170"/>
      <c r="AZ93" s="170"/>
      <c r="BA93" s="170"/>
      <c r="BB93" s="170"/>
      <c r="BC93" s="170"/>
      <c r="BD93" s="170"/>
      <c r="BE93" s="170"/>
      <c r="BF93" s="170"/>
      <c r="BG93" s="170"/>
      <c r="BH93" s="170"/>
      <c r="BI93" s="170"/>
      <c r="BJ93" s="170"/>
      <c r="BK93" s="170"/>
      <c r="BL93" s="170"/>
      <c r="BM93" s="170"/>
      <c r="BN93" s="170"/>
      <c r="BO93" s="170"/>
      <c r="BP93" s="170"/>
      <c r="BQ93" s="170"/>
      <c r="BR93" s="170"/>
      <c r="BS93" s="170"/>
      <c r="BT93" s="170"/>
      <c r="BU93" s="170"/>
      <c r="BV93" s="170"/>
      <c r="BW93" s="170"/>
      <c r="BX93" s="170"/>
      <c r="BY93" s="170"/>
      <c r="BZ93" s="170"/>
      <c r="CA93" s="170"/>
      <c r="CB93" s="170"/>
      <c r="CC93" s="170"/>
      <c r="CD93" s="170"/>
      <c r="CE93" s="170"/>
      <c r="CF93" s="170"/>
      <c r="CG93" s="170"/>
      <c r="CH93" s="172"/>
      <c r="CI93" s="165">
        <v>2</v>
      </c>
      <c r="CJ93" s="164"/>
      <c r="CK93" s="164"/>
      <c r="CL93" s="164"/>
      <c r="CM93" s="164"/>
      <c r="CN93" s="164"/>
      <c r="CO93" s="164"/>
      <c r="CP93" s="164"/>
      <c r="CQ93" s="164"/>
      <c r="CR93" s="164"/>
      <c r="CS93" s="164"/>
      <c r="CT93" s="164"/>
      <c r="CU93" s="164"/>
      <c r="CV93" s="164"/>
      <c r="CW93" s="164"/>
      <c r="CX93" s="164"/>
      <c r="CY93" s="164"/>
      <c r="CZ93" s="164"/>
      <c r="DA93" s="164"/>
      <c r="DB93" s="164"/>
      <c r="DC93" s="164"/>
      <c r="DD93" s="164"/>
      <c r="DE93" s="164"/>
      <c r="DF93" s="164"/>
      <c r="DG93" s="164"/>
      <c r="DH93" s="164"/>
      <c r="DI93" s="164"/>
      <c r="DJ93" s="164"/>
      <c r="DK93" s="164"/>
      <c r="DL93" s="164"/>
      <c r="DM93" s="164"/>
      <c r="DN93" s="164"/>
      <c r="DO93" s="164"/>
      <c r="DP93" s="164"/>
      <c r="DQ93" s="164"/>
      <c r="DR93" s="166"/>
    </row>
    <row r="94" spans="1:122" ht="21.75" thickBot="1" x14ac:dyDescent="0.4">
      <c r="A94" s="105"/>
      <c r="B94" s="83" t="s">
        <v>51</v>
      </c>
      <c r="C94" s="173">
        <v>1</v>
      </c>
      <c r="D94" s="174"/>
      <c r="E94" s="174"/>
      <c r="F94" s="174"/>
      <c r="G94" s="174"/>
      <c r="H94" s="174"/>
      <c r="I94" s="174"/>
      <c r="J94" s="174"/>
      <c r="K94" s="174"/>
      <c r="L94" s="174"/>
      <c r="M94" s="174"/>
      <c r="N94" s="175"/>
      <c r="O94" s="176">
        <v>2</v>
      </c>
      <c r="P94" s="177"/>
      <c r="Q94" s="177"/>
      <c r="R94" s="177"/>
      <c r="S94" s="177"/>
      <c r="T94" s="177"/>
      <c r="U94" s="177"/>
      <c r="V94" s="177"/>
      <c r="W94" s="177"/>
      <c r="X94" s="177"/>
      <c r="Y94" s="177"/>
      <c r="Z94" s="178"/>
      <c r="AA94" s="179">
        <v>3</v>
      </c>
      <c r="AB94" s="180"/>
      <c r="AC94" s="180"/>
      <c r="AD94" s="180"/>
      <c r="AE94" s="180"/>
      <c r="AF94" s="180"/>
      <c r="AG94" s="180"/>
      <c r="AH94" s="180"/>
      <c r="AI94" s="180"/>
      <c r="AJ94" s="180"/>
      <c r="AK94" s="180"/>
      <c r="AL94" s="181"/>
      <c r="AM94" s="179">
        <v>4</v>
      </c>
      <c r="AN94" s="180"/>
      <c r="AO94" s="180"/>
      <c r="AP94" s="180"/>
      <c r="AQ94" s="180"/>
      <c r="AR94" s="180"/>
      <c r="AS94" s="180"/>
      <c r="AT94" s="180"/>
      <c r="AU94" s="180"/>
      <c r="AV94" s="180"/>
      <c r="AW94" s="180"/>
      <c r="AX94" s="181"/>
      <c r="AY94" s="179">
        <v>5</v>
      </c>
      <c r="AZ94" s="180"/>
      <c r="BA94" s="180"/>
      <c r="BB94" s="180"/>
      <c r="BC94" s="180"/>
      <c r="BD94" s="180"/>
      <c r="BE94" s="180"/>
      <c r="BF94" s="180"/>
      <c r="BG94" s="180"/>
      <c r="BH94" s="180"/>
      <c r="BI94" s="180"/>
      <c r="BJ94" s="181"/>
      <c r="BK94" s="179">
        <v>6</v>
      </c>
      <c r="BL94" s="180"/>
      <c r="BM94" s="180"/>
      <c r="BN94" s="180"/>
      <c r="BO94" s="180"/>
      <c r="BP94" s="180"/>
      <c r="BQ94" s="180"/>
      <c r="BR94" s="180"/>
      <c r="BS94" s="180"/>
      <c r="BT94" s="180"/>
      <c r="BU94" s="180"/>
      <c r="BV94" s="181"/>
      <c r="BW94" s="179">
        <v>7</v>
      </c>
      <c r="BX94" s="180"/>
      <c r="BY94" s="180"/>
      <c r="BZ94" s="180"/>
      <c r="CA94" s="180"/>
      <c r="CB94" s="180"/>
      <c r="CC94" s="180"/>
      <c r="CD94" s="180"/>
      <c r="CE94" s="180"/>
      <c r="CF94" s="180"/>
      <c r="CG94" s="180"/>
      <c r="CH94" s="181"/>
      <c r="CI94" s="179">
        <v>8</v>
      </c>
      <c r="CJ94" s="180"/>
      <c r="CK94" s="180"/>
      <c r="CL94" s="180"/>
      <c r="CM94" s="180"/>
      <c r="CN94" s="180"/>
      <c r="CO94" s="180"/>
      <c r="CP94" s="180"/>
      <c r="CQ94" s="180"/>
      <c r="CR94" s="180"/>
      <c r="CS94" s="180"/>
      <c r="CT94" s="181"/>
      <c r="CU94" s="179">
        <v>9</v>
      </c>
      <c r="CV94" s="180"/>
      <c r="CW94" s="180"/>
      <c r="CX94" s="180"/>
      <c r="CY94" s="180"/>
      <c r="CZ94" s="180"/>
      <c r="DA94" s="180"/>
      <c r="DB94" s="180"/>
      <c r="DC94" s="180"/>
      <c r="DD94" s="180"/>
      <c r="DE94" s="180"/>
      <c r="DF94" s="181"/>
      <c r="DG94" s="179">
        <v>10</v>
      </c>
      <c r="DH94" s="180"/>
      <c r="DI94" s="180"/>
      <c r="DJ94" s="180"/>
      <c r="DK94" s="180"/>
      <c r="DL94" s="180"/>
      <c r="DM94" s="180"/>
      <c r="DN94" s="180"/>
      <c r="DO94" s="180"/>
      <c r="DP94" s="180"/>
      <c r="DQ94" s="180"/>
      <c r="DR94" s="181"/>
    </row>
    <row r="95" spans="1:122" ht="15.75" thickBot="1" x14ac:dyDescent="0.3">
      <c r="A95" s="122"/>
      <c r="B95" s="124" t="s">
        <v>50</v>
      </c>
      <c r="C95" s="125">
        <v>1</v>
      </c>
      <c r="D95" s="125">
        <v>2</v>
      </c>
      <c r="E95" s="125">
        <v>3</v>
      </c>
      <c r="F95" s="125">
        <v>4</v>
      </c>
      <c r="G95" s="125">
        <v>5</v>
      </c>
      <c r="H95" s="125">
        <v>6</v>
      </c>
      <c r="I95" s="125">
        <v>7</v>
      </c>
      <c r="J95" s="125">
        <v>8</v>
      </c>
      <c r="K95" s="125">
        <v>9</v>
      </c>
      <c r="L95" s="125">
        <v>10</v>
      </c>
      <c r="M95" s="125">
        <v>11</v>
      </c>
      <c r="N95" s="126">
        <v>12</v>
      </c>
      <c r="O95" s="37">
        <v>1</v>
      </c>
      <c r="P95" s="38">
        <v>2</v>
      </c>
      <c r="Q95" s="38">
        <v>3</v>
      </c>
      <c r="R95" s="38">
        <v>4</v>
      </c>
      <c r="S95" s="38">
        <v>5</v>
      </c>
      <c r="T95" s="38">
        <v>6</v>
      </c>
      <c r="U95" s="38">
        <v>7</v>
      </c>
      <c r="V95" s="38">
        <v>8</v>
      </c>
      <c r="W95" s="38">
        <v>9</v>
      </c>
      <c r="X95" s="38">
        <v>10</v>
      </c>
      <c r="Y95" s="38">
        <v>11</v>
      </c>
      <c r="Z95" s="39">
        <v>12</v>
      </c>
      <c r="AA95" s="31">
        <v>1</v>
      </c>
      <c r="AB95" s="32">
        <v>2</v>
      </c>
      <c r="AC95" s="32">
        <v>3</v>
      </c>
      <c r="AD95" s="32">
        <v>4</v>
      </c>
      <c r="AE95" s="32">
        <v>5</v>
      </c>
      <c r="AF95" s="32">
        <v>6</v>
      </c>
      <c r="AG95" s="32">
        <v>7</v>
      </c>
      <c r="AH95" s="32">
        <v>8</v>
      </c>
      <c r="AI95" s="32">
        <v>9</v>
      </c>
      <c r="AJ95" s="32">
        <v>10</v>
      </c>
      <c r="AK95" s="32">
        <v>11</v>
      </c>
      <c r="AL95" s="33">
        <v>12</v>
      </c>
      <c r="AM95" s="34">
        <v>1</v>
      </c>
      <c r="AN95" s="35">
        <v>2</v>
      </c>
      <c r="AO95" s="35">
        <v>3</v>
      </c>
      <c r="AP95" s="35">
        <v>4</v>
      </c>
      <c r="AQ95" s="35">
        <v>5</v>
      </c>
      <c r="AR95" s="35">
        <v>6</v>
      </c>
      <c r="AS95" s="35">
        <v>7</v>
      </c>
      <c r="AT95" s="35">
        <v>8</v>
      </c>
      <c r="AU95" s="35">
        <v>9</v>
      </c>
      <c r="AV95" s="35">
        <v>10</v>
      </c>
      <c r="AW95" s="35">
        <v>11</v>
      </c>
      <c r="AX95" s="36">
        <v>12</v>
      </c>
      <c r="AY95" s="37">
        <v>1</v>
      </c>
      <c r="AZ95" s="38">
        <v>2</v>
      </c>
      <c r="BA95" s="38">
        <v>3</v>
      </c>
      <c r="BB95" s="38">
        <v>4</v>
      </c>
      <c r="BC95" s="38">
        <v>5</v>
      </c>
      <c r="BD95" s="38">
        <v>6</v>
      </c>
      <c r="BE95" s="38">
        <v>7</v>
      </c>
      <c r="BF95" s="38">
        <v>8</v>
      </c>
      <c r="BG95" s="38">
        <v>9</v>
      </c>
      <c r="BH95" s="38">
        <v>10</v>
      </c>
      <c r="BI95" s="38">
        <v>11</v>
      </c>
      <c r="BJ95" s="39">
        <v>12</v>
      </c>
      <c r="BK95" s="91">
        <v>1</v>
      </c>
      <c r="BL95" s="92">
        <v>2</v>
      </c>
      <c r="BM95" s="92">
        <v>3</v>
      </c>
      <c r="BN95" s="92">
        <v>4</v>
      </c>
      <c r="BO95" s="92">
        <v>5</v>
      </c>
      <c r="BP95" s="92">
        <v>6</v>
      </c>
      <c r="BQ95" s="92">
        <v>7</v>
      </c>
      <c r="BR95" s="92">
        <v>8</v>
      </c>
      <c r="BS95" s="92">
        <v>9</v>
      </c>
      <c r="BT95" s="92">
        <v>10</v>
      </c>
      <c r="BU95" s="92">
        <v>11</v>
      </c>
      <c r="BV95" s="93">
        <v>12</v>
      </c>
      <c r="BW95" s="40">
        <v>1</v>
      </c>
      <c r="BX95" s="41">
        <v>2</v>
      </c>
      <c r="BY95" s="41">
        <v>3</v>
      </c>
      <c r="BZ95" s="41">
        <v>4</v>
      </c>
      <c r="CA95" s="41">
        <v>5</v>
      </c>
      <c r="CB95" s="41">
        <v>6</v>
      </c>
      <c r="CC95" s="41">
        <v>7</v>
      </c>
      <c r="CD95" s="41">
        <v>8</v>
      </c>
      <c r="CE95" s="41">
        <v>9</v>
      </c>
      <c r="CF95" s="41">
        <v>10</v>
      </c>
      <c r="CG95" s="41">
        <v>11</v>
      </c>
      <c r="CH95" s="41">
        <v>12</v>
      </c>
      <c r="CI95" s="127">
        <v>1</v>
      </c>
      <c r="CJ95" s="128">
        <v>2</v>
      </c>
      <c r="CK95" s="128">
        <v>3</v>
      </c>
      <c r="CL95" s="128">
        <v>4</v>
      </c>
      <c r="CM95" s="128">
        <v>5</v>
      </c>
      <c r="CN95" s="128">
        <v>6</v>
      </c>
      <c r="CO95" s="128">
        <v>7</v>
      </c>
      <c r="CP95" s="128">
        <v>8</v>
      </c>
      <c r="CQ95" s="128">
        <v>9</v>
      </c>
      <c r="CR95" s="128">
        <v>10</v>
      </c>
      <c r="CS95" s="128">
        <v>11</v>
      </c>
      <c r="CT95" s="128">
        <v>12</v>
      </c>
      <c r="CU95" s="37">
        <v>1</v>
      </c>
      <c r="CV95" s="38">
        <v>2</v>
      </c>
      <c r="CW95" s="38">
        <v>3</v>
      </c>
      <c r="CX95" s="38">
        <v>4</v>
      </c>
      <c r="CY95" s="38">
        <v>5</v>
      </c>
      <c r="CZ95" s="38">
        <v>6</v>
      </c>
      <c r="DA95" s="38">
        <v>7</v>
      </c>
      <c r="DB95" s="38">
        <v>8</v>
      </c>
      <c r="DC95" s="38">
        <v>9</v>
      </c>
      <c r="DD95" s="38">
        <v>10</v>
      </c>
      <c r="DE95" s="38">
        <v>11</v>
      </c>
      <c r="DF95" s="39">
        <v>12</v>
      </c>
      <c r="DG95" s="129">
        <v>1</v>
      </c>
      <c r="DH95" s="129">
        <v>2</v>
      </c>
      <c r="DI95" s="129">
        <v>3</v>
      </c>
      <c r="DJ95" s="129">
        <v>4</v>
      </c>
      <c r="DK95" s="129">
        <v>5</v>
      </c>
      <c r="DL95" s="129">
        <v>6</v>
      </c>
      <c r="DM95" s="129">
        <v>7</v>
      </c>
      <c r="DN95" s="129">
        <v>8</v>
      </c>
      <c r="DO95" s="129">
        <v>9</v>
      </c>
      <c r="DP95" s="129">
        <v>10</v>
      </c>
      <c r="DQ95" s="129">
        <v>11</v>
      </c>
      <c r="DR95" s="130">
        <v>12</v>
      </c>
    </row>
    <row r="96" spans="1:122" ht="18.75" thickBot="1" x14ac:dyDescent="0.4">
      <c r="B96" s="123" t="s">
        <v>112</v>
      </c>
      <c r="C96" s="133">
        <f>C75+C54</f>
        <v>741.40625</v>
      </c>
      <c r="D96" s="134">
        <f t="shared" ref="D96:BO96" si="37">D75+D54</f>
        <v>741.40625</v>
      </c>
      <c r="E96" s="134">
        <f t="shared" si="37"/>
        <v>741.40625</v>
      </c>
      <c r="F96" s="134">
        <f t="shared" si="37"/>
        <v>741.40625</v>
      </c>
      <c r="G96" s="134">
        <f t="shared" si="37"/>
        <v>741.40625</v>
      </c>
      <c r="H96" s="134">
        <f t="shared" si="37"/>
        <v>741.40625</v>
      </c>
      <c r="I96" s="134">
        <f t="shared" si="37"/>
        <v>741.40625</v>
      </c>
      <c r="J96" s="134">
        <f t="shared" si="37"/>
        <v>741.40625</v>
      </c>
      <c r="K96" s="134">
        <f t="shared" si="37"/>
        <v>741.40625</v>
      </c>
      <c r="L96" s="134">
        <f t="shared" si="37"/>
        <v>741.40625</v>
      </c>
      <c r="M96" s="134">
        <f t="shared" si="37"/>
        <v>741.40625</v>
      </c>
      <c r="N96" s="134">
        <f t="shared" si="37"/>
        <v>741.40625</v>
      </c>
      <c r="O96" s="134">
        <f t="shared" si="37"/>
        <v>1162.5249999999999</v>
      </c>
      <c r="P96" s="134">
        <f t="shared" si="37"/>
        <v>1162.5249999999999</v>
      </c>
      <c r="Q96" s="134">
        <f t="shared" si="37"/>
        <v>1162.5249999999999</v>
      </c>
      <c r="R96" s="134">
        <f t="shared" si="37"/>
        <v>1162.5249999999999</v>
      </c>
      <c r="S96" s="134">
        <f t="shared" si="37"/>
        <v>1162.5249999999999</v>
      </c>
      <c r="T96" s="134">
        <f t="shared" si="37"/>
        <v>1162.5249999999999</v>
      </c>
      <c r="U96" s="134">
        <f t="shared" si="37"/>
        <v>1162.5249999999999</v>
      </c>
      <c r="V96" s="134">
        <f t="shared" si="37"/>
        <v>1162.5249999999999</v>
      </c>
      <c r="W96" s="134">
        <f t="shared" si="37"/>
        <v>1162.5249999999999</v>
      </c>
      <c r="X96" s="134">
        <f t="shared" si="37"/>
        <v>1162.5249999999999</v>
      </c>
      <c r="Y96" s="134">
        <f t="shared" si="37"/>
        <v>1162.5249999999999</v>
      </c>
      <c r="Z96" s="134">
        <f t="shared" si="37"/>
        <v>1162.5249999999999</v>
      </c>
      <c r="AA96" s="134">
        <f t="shared" si="37"/>
        <v>1162.5249999999999</v>
      </c>
      <c r="AB96" s="134">
        <f t="shared" si="37"/>
        <v>1162.5249999999999</v>
      </c>
      <c r="AC96" s="134">
        <f t="shared" si="37"/>
        <v>1162.5249999999999</v>
      </c>
      <c r="AD96" s="134">
        <f t="shared" si="37"/>
        <v>1162.5249999999999</v>
      </c>
      <c r="AE96" s="134">
        <f t="shared" si="37"/>
        <v>1162.5249999999999</v>
      </c>
      <c r="AF96" s="134">
        <f t="shared" si="37"/>
        <v>1162.5249999999999</v>
      </c>
      <c r="AG96" s="134">
        <f t="shared" si="37"/>
        <v>1162.5249999999999</v>
      </c>
      <c r="AH96" s="134">
        <f t="shared" si="37"/>
        <v>1162.5249999999999</v>
      </c>
      <c r="AI96" s="134">
        <f t="shared" si="37"/>
        <v>1162.5249999999999</v>
      </c>
      <c r="AJ96" s="134">
        <f t="shared" si="37"/>
        <v>1162.5249999999999</v>
      </c>
      <c r="AK96" s="134">
        <f t="shared" si="37"/>
        <v>1162.5249999999999</v>
      </c>
      <c r="AL96" s="134">
        <f t="shared" si="37"/>
        <v>1162.5249999999999</v>
      </c>
      <c r="AM96" s="134">
        <f t="shared" si="37"/>
        <v>1162.5249999999999</v>
      </c>
      <c r="AN96" s="134">
        <f t="shared" si="37"/>
        <v>1162.5249999999999</v>
      </c>
      <c r="AO96" s="134">
        <f t="shared" si="37"/>
        <v>1162.5249999999999</v>
      </c>
      <c r="AP96" s="134">
        <f t="shared" si="37"/>
        <v>1162.5249999999999</v>
      </c>
      <c r="AQ96" s="134">
        <f t="shared" si="37"/>
        <v>1162.5249999999999</v>
      </c>
      <c r="AR96" s="134">
        <f t="shared" si="37"/>
        <v>1162.5249999999999</v>
      </c>
      <c r="AS96" s="134">
        <f t="shared" si="37"/>
        <v>1162.5249999999999</v>
      </c>
      <c r="AT96" s="134">
        <f t="shared" si="37"/>
        <v>1162.5249999999999</v>
      </c>
      <c r="AU96" s="134">
        <f t="shared" si="37"/>
        <v>1162.5249999999999</v>
      </c>
      <c r="AV96" s="134">
        <f t="shared" si="37"/>
        <v>1162.5249999999999</v>
      </c>
      <c r="AW96" s="134">
        <f t="shared" si="37"/>
        <v>1162.5249999999999</v>
      </c>
      <c r="AX96" s="134">
        <f t="shared" si="37"/>
        <v>1162.5249999999999</v>
      </c>
      <c r="AY96" s="134">
        <f t="shared" si="37"/>
        <v>1162.5249999999999</v>
      </c>
      <c r="AZ96" s="134">
        <f t="shared" si="37"/>
        <v>1162.5249999999999</v>
      </c>
      <c r="BA96" s="134">
        <f t="shared" si="37"/>
        <v>1162.5249999999999</v>
      </c>
      <c r="BB96" s="134">
        <f t="shared" si="37"/>
        <v>1162.5249999999999</v>
      </c>
      <c r="BC96" s="134">
        <f t="shared" si="37"/>
        <v>1162.5249999999999</v>
      </c>
      <c r="BD96" s="134">
        <f t="shared" si="37"/>
        <v>1162.5249999999999</v>
      </c>
      <c r="BE96" s="134">
        <f t="shared" si="37"/>
        <v>1162.5249999999999</v>
      </c>
      <c r="BF96" s="134">
        <f t="shared" si="37"/>
        <v>1162.5249999999999</v>
      </c>
      <c r="BG96" s="134">
        <f t="shared" si="37"/>
        <v>1162.5249999999999</v>
      </c>
      <c r="BH96" s="134">
        <f t="shared" si="37"/>
        <v>1162.5249999999999</v>
      </c>
      <c r="BI96" s="134">
        <f t="shared" si="37"/>
        <v>1162.5249999999999</v>
      </c>
      <c r="BJ96" s="134">
        <f t="shared" si="37"/>
        <v>1162.5249999999999</v>
      </c>
      <c r="BK96" s="134">
        <f t="shared" si="37"/>
        <v>1162.5249999999999</v>
      </c>
      <c r="BL96" s="134">
        <f t="shared" si="37"/>
        <v>1162.5249999999999</v>
      </c>
      <c r="BM96" s="134">
        <f t="shared" si="37"/>
        <v>1162.5249999999999</v>
      </c>
      <c r="BN96" s="134">
        <f t="shared" si="37"/>
        <v>1162.5249999999999</v>
      </c>
      <c r="BO96" s="134">
        <f t="shared" si="37"/>
        <v>1162.5249999999999</v>
      </c>
      <c r="BP96" s="134">
        <f t="shared" ref="BP96:DR96" si="38">BP75+BP54</f>
        <v>1162.5249999999999</v>
      </c>
      <c r="BQ96" s="134">
        <f t="shared" si="38"/>
        <v>1162.5249999999999</v>
      </c>
      <c r="BR96" s="134">
        <f t="shared" si="38"/>
        <v>1162.5249999999999</v>
      </c>
      <c r="BS96" s="134">
        <f t="shared" si="38"/>
        <v>1162.5249999999999</v>
      </c>
      <c r="BT96" s="134">
        <f t="shared" si="38"/>
        <v>1162.5249999999999</v>
      </c>
      <c r="BU96" s="134">
        <f t="shared" si="38"/>
        <v>1162.5249999999999</v>
      </c>
      <c r="BV96" s="134">
        <f t="shared" si="38"/>
        <v>1162.5249999999999</v>
      </c>
      <c r="BW96" s="134">
        <f t="shared" si="38"/>
        <v>1162.5249999999999</v>
      </c>
      <c r="BX96" s="134">
        <f t="shared" si="38"/>
        <v>1162.5249999999999</v>
      </c>
      <c r="BY96" s="134">
        <f t="shared" si="38"/>
        <v>1162.5249999999999</v>
      </c>
      <c r="BZ96" s="134">
        <f t="shared" si="38"/>
        <v>1162.5249999999999</v>
      </c>
      <c r="CA96" s="134">
        <f t="shared" si="38"/>
        <v>1162.5249999999999</v>
      </c>
      <c r="CB96" s="134">
        <f t="shared" si="38"/>
        <v>1162.5249999999999</v>
      </c>
      <c r="CC96" s="134">
        <f t="shared" si="38"/>
        <v>1162.5249999999999</v>
      </c>
      <c r="CD96" s="134">
        <f t="shared" si="38"/>
        <v>1162.5249999999999</v>
      </c>
      <c r="CE96" s="134">
        <f t="shared" si="38"/>
        <v>1162.5249999999999</v>
      </c>
      <c r="CF96" s="134">
        <f t="shared" si="38"/>
        <v>1162.5249999999999</v>
      </c>
      <c r="CG96" s="134">
        <f t="shared" si="38"/>
        <v>1162.5249999999999</v>
      </c>
      <c r="CH96" s="134">
        <f t="shared" si="38"/>
        <v>1162.5249999999999</v>
      </c>
      <c r="CI96" s="134">
        <f t="shared" si="38"/>
        <v>1049.83125</v>
      </c>
      <c r="CJ96" s="134">
        <f t="shared" si="38"/>
        <v>1049.83125</v>
      </c>
      <c r="CK96" s="134">
        <f t="shared" si="38"/>
        <v>1049.83125</v>
      </c>
      <c r="CL96" s="134">
        <f t="shared" si="38"/>
        <v>1049.83125</v>
      </c>
      <c r="CM96" s="134">
        <f t="shared" si="38"/>
        <v>1049.83125</v>
      </c>
      <c r="CN96" s="134">
        <f t="shared" si="38"/>
        <v>1049.83125</v>
      </c>
      <c r="CO96" s="134">
        <f t="shared" si="38"/>
        <v>1049.83125</v>
      </c>
      <c r="CP96" s="134">
        <f t="shared" si="38"/>
        <v>1049.83125</v>
      </c>
      <c r="CQ96" s="134">
        <f t="shared" si="38"/>
        <v>1049.83125</v>
      </c>
      <c r="CR96" s="134">
        <f t="shared" si="38"/>
        <v>1049.83125</v>
      </c>
      <c r="CS96" s="134">
        <f t="shared" si="38"/>
        <v>1049.83125</v>
      </c>
      <c r="CT96" s="134">
        <f t="shared" si="38"/>
        <v>1049.83125</v>
      </c>
      <c r="CU96" s="134">
        <f t="shared" si="38"/>
        <v>1049.83125</v>
      </c>
      <c r="CV96" s="134">
        <f t="shared" si="38"/>
        <v>1049.83125</v>
      </c>
      <c r="CW96" s="134">
        <f t="shared" si="38"/>
        <v>1049.83125</v>
      </c>
      <c r="CX96" s="134">
        <f t="shared" si="38"/>
        <v>1049.83125</v>
      </c>
      <c r="CY96" s="134">
        <f t="shared" si="38"/>
        <v>1049.83125</v>
      </c>
      <c r="CZ96" s="134">
        <f t="shared" si="38"/>
        <v>1049.83125</v>
      </c>
      <c r="DA96" s="134">
        <f t="shared" si="38"/>
        <v>1049.83125</v>
      </c>
      <c r="DB96" s="134">
        <f t="shared" si="38"/>
        <v>1049.83125</v>
      </c>
      <c r="DC96" s="134">
        <f t="shared" si="38"/>
        <v>1049.83125</v>
      </c>
      <c r="DD96" s="134">
        <f t="shared" si="38"/>
        <v>1049.83125</v>
      </c>
      <c r="DE96" s="134">
        <f t="shared" si="38"/>
        <v>1049.83125</v>
      </c>
      <c r="DF96" s="134">
        <f t="shared" si="38"/>
        <v>1049.83125</v>
      </c>
      <c r="DG96" s="134">
        <f t="shared" si="38"/>
        <v>1049.83125</v>
      </c>
      <c r="DH96" s="134">
        <f t="shared" si="38"/>
        <v>1049.83125</v>
      </c>
      <c r="DI96" s="134">
        <f t="shared" si="38"/>
        <v>1049.83125</v>
      </c>
      <c r="DJ96" s="134">
        <f t="shared" si="38"/>
        <v>1049.83125</v>
      </c>
      <c r="DK96" s="134">
        <f t="shared" si="38"/>
        <v>1049.83125</v>
      </c>
      <c r="DL96" s="134">
        <f t="shared" si="38"/>
        <v>1049.83125</v>
      </c>
      <c r="DM96" s="134">
        <f t="shared" si="38"/>
        <v>1049.83125</v>
      </c>
      <c r="DN96" s="134">
        <f t="shared" si="38"/>
        <v>1049.83125</v>
      </c>
      <c r="DO96" s="134">
        <f t="shared" si="38"/>
        <v>1049.83125</v>
      </c>
      <c r="DP96" s="134">
        <f t="shared" si="38"/>
        <v>1049.83125</v>
      </c>
      <c r="DQ96" s="134">
        <f t="shared" si="38"/>
        <v>1049.83125</v>
      </c>
      <c r="DR96" s="135">
        <f t="shared" si="38"/>
        <v>1049.83125</v>
      </c>
    </row>
    <row r="100" spans="3:13" ht="15.75" thickBot="1" x14ac:dyDescent="0.3">
      <c r="C100" s="89" t="s">
        <v>125</v>
      </c>
    </row>
    <row r="101" spans="3:13" ht="15.75" thickBot="1" x14ac:dyDescent="0.3">
      <c r="C101" s="13" t="s">
        <v>0</v>
      </c>
      <c r="D101" s="13">
        <v>1</v>
      </c>
      <c r="E101" s="14">
        <v>2</v>
      </c>
      <c r="F101" s="14">
        <v>3</v>
      </c>
      <c r="G101" s="14">
        <v>4</v>
      </c>
      <c r="H101" s="14">
        <v>5</v>
      </c>
      <c r="I101" s="14">
        <v>6</v>
      </c>
      <c r="J101" s="14">
        <v>7</v>
      </c>
      <c r="K101" s="14">
        <v>8</v>
      </c>
      <c r="L101" s="14">
        <v>9</v>
      </c>
      <c r="M101" s="15">
        <v>10</v>
      </c>
    </row>
    <row r="102" spans="3:13" ht="15.75" thickBot="1" x14ac:dyDescent="0.3">
      <c r="C102" s="103" t="s">
        <v>111</v>
      </c>
      <c r="D102" s="23">
        <f>SUM(C96:N96)</f>
        <v>8896.875</v>
      </c>
      <c r="E102" s="21">
        <f>SUM(O96:Z96)</f>
        <v>13950.299999999997</v>
      </c>
      <c r="F102" s="21">
        <f>SUM(AA96:AL96)</f>
        <v>13950.299999999997</v>
      </c>
      <c r="G102" s="21">
        <f>SUM(AM96:AX96)</f>
        <v>13950.299999999997</v>
      </c>
      <c r="H102" s="21">
        <f>SUM(AY96:BJ96)</f>
        <v>13950.299999999997</v>
      </c>
      <c r="I102" s="21">
        <f>SUM(BK96:BV96)</f>
        <v>13950.299999999997</v>
      </c>
      <c r="J102" s="21">
        <f>SUM(BW96:CH96)</f>
        <v>13950.299999999997</v>
      </c>
      <c r="K102" s="21">
        <f>SUM(CI96:CT96)</f>
        <v>12597.974999999997</v>
      </c>
      <c r="L102" s="21">
        <f>SUM(CU96:DF96)</f>
        <v>12597.974999999997</v>
      </c>
      <c r="M102" s="22">
        <f>SUM(DG96:DR96)</f>
        <v>12597.974999999997</v>
      </c>
    </row>
    <row r="103" spans="3:13" ht="15.75" thickBot="1" x14ac:dyDescent="0.3">
      <c r="C103" s="24" t="s">
        <v>1</v>
      </c>
      <c r="D103" s="23">
        <f>D102</f>
        <v>8896.875</v>
      </c>
      <c r="E103" s="21">
        <f>E102+D103</f>
        <v>22847.174999999996</v>
      </c>
      <c r="F103" s="21">
        <f t="shared" ref="F103" si="39">F102+E103</f>
        <v>36797.474999999991</v>
      </c>
      <c r="G103" s="21">
        <f t="shared" ref="G103" si="40">G102+F103</f>
        <v>50747.774999999987</v>
      </c>
      <c r="H103" s="21">
        <f t="shared" ref="H103" si="41">H102+G103</f>
        <v>64698.074999999983</v>
      </c>
      <c r="I103" s="21">
        <f t="shared" ref="I103" si="42">I102+H103</f>
        <v>78648.374999999985</v>
      </c>
      <c r="J103" s="21">
        <f t="shared" ref="J103" si="43">J102+I103</f>
        <v>92598.674999999988</v>
      </c>
      <c r="K103" s="21">
        <f t="shared" ref="K103" si="44">K102+J103</f>
        <v>105196.64999999998</v>
      </c>
      <c r="L103" s="21">
        <f t="shared" ref="L103" si="45">L102+K103</f>
        <v>117794.62499999997</v>
      </c>
      <c r="M103" s="22">
        <f t="shared" ref="M103" si="46">M102+L103</f>
        <v>130392.59999999996</v>
      </c>
    </row>
  </sheetData>
  <mergeCells count="59">
    <mergeCell ref="C51:N51"/>
    <mergeCell ref="AY50:BJ50"/>
    <mergeCell ref="B29:B30"/>
    <mergeCell ref="A29:A30"/>
    <mergeCell ref="B33:B34"/>
    <mergeCell ref="A33:A34"/>
    <mergeCell ref="BW72:CH72"/>
    <mergeCell ref="CI72:CT72"/>
    <mergeCell ref="CU72:DF72"/>
    <mergeCell ref="DG72:DR72"/>
    <mergeCell ref="F15:M15"/>
    <mergeCell ref="BW51:CH51"/>
    <mergeCell ref="CI51:CT51"/>
    <mergeCell ref="CU51:DF51"/>
    <mergeCell ref="DG51:DR51"/>
    <mergeCell ref="C49:CH49"/>
    <mergeCell ref="CI49:DR49"/>
    <mergeCell ref="O51:Z51"/>
    <mergeCell ref="AA51:AL51"/>
    <mergeCell ref="AM51:AX51"/>
    <mergeCell ref="AY51:BJ51"/>
    <mergeCell ref="BK51:BV51"/>
    <mergeCell ref="O72:Z72"/>
    <mergeCell ref="AA72:AL72"/>
    <mergeCell ref="AM72:AX72"/>
    <mergeCell ref="AY72:BJ72"/>
    <mergeCell ref="BK72:BV72"/>
    <mergeCell ref="DG50:DR50"/>
    <mergeCell ref="C93:CH93"/>
    <mergeCell ref="CI93:DR93"/>
    <mergeCell ref="C94:N94"/>
    <mergeCell ref="O94:Z94"/>
    <mergeCell ref="AA94:AL94"/>
    <mergeCell ref="AM94:AX94"/>
    <mergeCell ref="AY94:BJ94"/>
    <mergeCell ref="BK94:BV94"/>
    <mergeCell ref="BW94:CH94"/>
    <mergeCell ref="CI94:CT94"/>
    <mergeCell ref="CU94:DF94"/>
    <mergeCell ref="DG94:DR94"/>
    <mergeCell ref="C71:CH71"/>
    <mergeCell ref="CI71:DR71"/>
    <mergeCell ref="C72:N72"/>
    <mergeCell ref="D1:K1"/>
    <mergeCell ref="BK50:BV50"/>
    <mergeCell ref="BW50:CH50"/>
    <mergeCell ref="CI50:CT50"/>
    <mergeCell ref="CU50:DF50"/>
    <mergeCell ref="F9:O9"/>
    <mergeCell ref="F10:O10"/>
    <mergeCell ref="F8:M8"/>
    <mergeCell ref="F11:M11"/>
    <mergeCell ref="F12:M12"/>
    <mergeCell ref="F13:M13"/>
    <mergeCell ref="F14:M14"/>
    <mergeCell ref="C50:N50"/>
    <mergeCell ref="O50:Z50"/>
    <mergeCell ref="AA50:AL50"/>
    <mergeCell ref="AM50:AX50"/>
  </mergeCells>
  <dataValidations count="4">
    <dataValidation type="list" allowBlank="1" showInputMessage="1" showErrorMessage="1" sqref="C8">
      <formula1>$A$74:$A$79</formula1>
    </dataValidation>
    <dataValidation type="list" allowBlank="1" showInputMessage="1" showErrorMessage="1" sqref="C14">
      <formula1>$B$74:$B$80</formula1>
    </dataValidation>
    <dataValidation type="list" allowBlank="1" showInputMessage="1" showErrorMessage="1" sqref="C15">
      <formula1>$C$74:$C$79</formula1>
    </dataValidation>
    <dataValidation type="list" allowBlank="1" showInputMessage="1" showErrorMessage="1" sqref="C9:C13">
      <formula1>$D$74:$D$79</formula1>
    </dataValidation>
  </dataValidation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78"/>
  <sheetViews>
    <sheetView zoomScale="80" zoomScaleNormal="80" workbookViewId="0">
      <selection activeCell="D1" sqref="D1:K1"/>
    </sheetView>
  </sheetViews>
  <sheetFormatPr defaultRowHeight="15" x14ac:dyDescent="0.25"/>
  <cols>
    <col min="1" max="1" width="39.42578125" customWidth="1"/>
    <col min="2" max="2" width="101.42578125" style="44" customWidth="1"/>
    <col min="3" max="3" width="32.28515625" customWidth="1"/>
    <col min="4" max="4" width="31.7109375" customWidth="1"/>
    <col min="5" max="5" width="28.28515625" bestFit="1" customWidth="1"/>
    <col min="6" max="9" width="9.85546875" customWidth="1"/>
    <col min="10" max="10" width="23" customWidth="1"/>
    <col min="11" max="13" width="10" bestFit="1" customWidth="1"/>
    <col min="14" max="14" width="9" customWidth="1"/>
    <col min="15" max="15" width="9.42578125" customWidth="1"/>
    <col min="16" max="20" width="9.140625" customWidth="1"/>
    <col min="21" max="21" width="7.140625" customWidth="1"/>
    <col min="22" max="85" width="8.140625" customWidth="1"/>
    <col min="86" max="122" width="8.7109375" bestFit="1" customWidth="1"/>
  </cols>
  <sheetData>
    <row r="1" spans="1:15" ht="60" customHeight="1" x14ac:dyDescent="0.5">
      <c r="A1" s="90" t="s">
        <v>127</v>
      </c>
      <c r="B1" s="45"/>
      <c r="C1" s="1"/>
      <c r="D1" s="167" t="s">
        <v>139</v>
      </c>
      <c r="E1" s="167"/>
      <c r="F1" s="167"/>
      <c r="G1" s="167"/>
      <c r="H1" s="167"/>
      <c r="I1" s="167"/>
      <c r="J1" s="167"/>
      <c r="K1" s="167"/>
      <c r="L1" s="3"/>
      <c r="M1" s="3"/>
      <c r="N1" s="3"/>
      <c r="O1" s="3"/>
    </row>
    <row r="2" spans="1:15" x14ac:dyDescent="0.25">
      <c r="H2" s="9"/>
      <c r="I2" s="3"/>
      <c r="J2" s="3"/>
      <c r="K2" s="3"/>
      <c r="L2" s="3"/>
      <c r="M2" s="3"/>
      <c r="N2" s="3"/>
      <c r="O2" s="3"/>
    </row>
    <row r="3" spans="1:15" ht="21" x14ac:dyDescent="0.35">
      <c r="A3" s="6" t="s">
        <v>128</v>
      </c>
      <c r="B3" s="45"/>
      <c r="C3" s="1"/>
      <c r="H3" s="9"/>
      <c r="I3" s="3"/>
      <c r="J3" s="3"/>
      <c r="K3" s="3"/>
      <c r="L3" s="3"/>
      <c r="M3" s="3"/>
      <c r="N3" s="3"/>
      <c r="O3" s="3"/>
    </row>
    <row r="4" spans="1:15" x14ac:dyDescent="0.25">
      <c r="A4" t="s">
        <v>137</v>
      </c>
      <c r="B4" s="45"/>
      <c r="C4" s="1"/>
      <c r="F4" s="2"/>
      <c r="G4" s="2"/>
      <c r="H4" s="9"/>
      <c r="I4" s="3"/>
      <c r="J4" s="3"/>
      <c r="K4" s="3"/>
      <c r="L4" s="3"/>
      <c r="M4" s="3"/>
      <c r="N4" s="3"/>
      <c r="O4" s="3"/>
    </row>
    <row r="5" spans="1:15" x14ac:dyDescent="0.25">
      <c r="A5" t="s">
        <v>126</v>
      </c>
      <c r="B5" s="45"/>
      <c r="C5" s="1"/>
      <c r="F5" s="2"/>
      <c r="G5" s="2"/>
      <c r="H5" s="9"/>
      <c r="I5" s="3"/>
      <c r="J5" s="3"/>
      <c r="K5" s="3"/>
      <c r="L5" s="3"/>
      <c r="M5" s="3"/>
      <c r="N5" s="3"/>
      <c r="O5" s="3"/>
    </row>
    <row r="6" spans="1:15" ht="15.75" thickBot="1" x14ac:dyDescent="0.3">
      <c r="A6" s="104"/>
      <c r="B6" s="45"/>
      <c r="C6" s="1"/>
      <c r="F6" s="2"/>
      <c r="G6" s="2"/>
      <c r="H6" s="9"/>
      <c r="I6" s="3"/>
      <c r="J6" s="3"/>
      <c r="K6" s="3"/>
      <c r="L6" s="3"/>
      <c r="M6" s="3"/>
      <c r="N6" s="3"/>
      <c r="O6" s="3"/>
    </row>
    <row r="7" spans="1:15" ht="15.75" thickBot="1" x14ac:dyDescent="0.3">
      <c r="A7" s="63" t="s">
        <v>46</v>
      </c>
      <c r="B7" s="62"/>
      <c r="C7" s="66" t="s">
        <v>47</v>
      </c>
      <c r="E7" s="11" t="s">
        <v>31</v>
      </c>
      <c r="F7" s="97"/>
      <c r="G7" s="97"/>
      <c r="H7" s="97"/>
      <c r="I7" s="97"/>
      <c r="J7" s="97"/>
      <c r="K7" s="97"/>
      <c r="L7" s="97"/>
      <c r="M7" s="97"/>
      <c r="N7" s="98"/>
      <c r="O7" s="99"/>
    </row>
    <row r="8" spans="1:15" x14ac:dyDescent="0.25">
      <c r="A8" s="138">
        <v>1</v>
      </c>
      <c r="B8" s="60" t="s">
        <v>24</v>
      </c>
      <c r="C8" s="74" t="s">
        <v>39</v>
      </c>
      <c r="E8" s="139">
        <v>1</v>
      </c>
      <c r="F8" s="183" t="s">
        <v>78</v>
      </c>
      <c r="G8" s="183"/>
      <c r="H8" s="183"/>
      <c r="I8" s="183"/>
      <c r="J8" s="183"/>
      <c r="K8" s="183"/>
      <c r="L8" s="183"/>
      <c r="M8" s="183"/>
      <c r="N8" s="9"/>
      <c r="O8" s="100"/>
    </row>
    <row r="9" spans="1:15" x14ac:dyDescent="0.25">
      <c r="A9" s="139">
        <v>2</v>
      </c>
      <c r="B9" s="2" t="s">
        <v>42</v>
      </c>
      <c r="C9" s="75" t="s">
        <v>40</v>
      </c>
      <c r="E9" s="139">
        <v>2</v>
      </c>
      <c r="F9" s="183" t="s">
        <v>79</v>
      </c>
      <c r="G9" s="183"/>
      <c r="H9" s="183"/>
      <c r="I9" s="183"/>
      <c r="J9" s="183"/>
      <c r="K9" s="183"/>
      <c r="L9" s="183"/>
      <c r="M9" s="183"/>
      <c r="N9" s="183"/>
      <c r="O9" s="184"/>
    </row>
    <row r="10" spans="1:15" x14ac:dyDescent="0.25">
      <c r="A10" s="139">
        <v>3</v>
      </c>
      <c r="B10" s="2" t="s">
        <v>45</v>
      </c>
      <c r="C10" s="75" t="s">
        <v>40</v>
      </c>
      <c r="E10" s="139">
        <v>3</v>
      </c>
      <c r="F10" s="183" t="s">
        <v>80</v>
      </c>
      <c r="G10" s="183"/>
      <c r="H10" s="183"/>
      <c r="I10" s="183"/>
      <c r="J10" s="183"/>
      <c r="K10" s="183"/>
      <c r="L10" s="183"/>
      <c r="M10" s="183"/>
      <c r="N10" s="183"/>
      <c r="O10" s="184"/>
    </row>
    <row r="11" spans="1:15" x14ac:dyDescent="0.25">
      <c r="A11" s="139">
        <v>4</v>
      </c>
      <c r="B11" s="2" t="s">
        <v>44</v>
      </c>
      <c r="C11" s="75" t="s">
        <v>40</v>
      </c>
      <c r="E11" s="139">
        <v>4</v>
      </c>
      <c r="F11" s="183" t="s">
        <v>81</v>
      </c>
      <c r="G11" s="183"/>
      <c r="H11" s="183"/>
      <c r="I11" s="183"/>
      <c r="J11" s="183"/>
      <c r="K11" s="183"/>
      <c r="L11" s="183"/>
      <c r="M11" s="183"/>
      <c r="N11" s="9"/>
      <c r="O11" s="100"/>
    </row>
    <row r="12" spans="1:15" x14ac:dyDescent="0.25">
      <c r="A12" s="139">
        <v>5</v>
      </c>
      <c r="B12" s="2" t="s">
        <v>43</v>
      </c>
      <c r="C12" s="75" t="s">
        <v>40</v>
      </c>
      <c r="E12" s="139">
        <v>5</v>
      </c>
      <c r="F12" s="183" t="s">
        <v>82</v>
      </c>
      <c r="G12" s="183"/>
      <c r="H12" s="183"/>
      <c r="I12" s="183"/>
      <c r="J12" s="183"/>
      <c r="K12" s="183"/>
      <c r="L12" s="183"/>
      <c r="M12" s="183"/>
      <c r="N12" s="9"/>
      <c r="O12" s="100"/>
    </row>
    <row r="13" spans="1:15" x14ac:dyDescent="0.25">
      <c r="A13" s="139">
        <v>6</v>
      </c>
      <c r="B13" s="2" t="s">
        <v>56</v>
      </c>
      <c r="C13" s="75" t="s">
        <v>41</v>
      </c>
      <c r="E13" s="139">
        <v>6</v>
      </c>
      <c r="F13" s="183" t="s">
        <v>83</v>
      </c>
      <c r="G13" s="183"/>
      <c r="H13" s="183"/>
      <c r="I13" s="183"/>
      <c r="J13" s="183"/>
      <c r="K13" s="183"/>
      <c r="L13" s="183"/>
      <c r="M13" s="183"/>
      <c r="N13" s="9"/>
      <c r="O13" s="100"/>
    </row>
    <row r="14" spans="1:15" x14ac:dyDescent="0.25">
      <c r="A14" s="139">
        <v>7</v>
      </c>
      <c r="B14" s="96" t="s">
        <v>38</v>
      </c>
      <c r="C14" s="75"/>
      <c r="E14" s="139">
        <v>7</v>
      </c>
      <c r="F14" s="183" t="s">
        <v>84</v>
      </c>
      <c r="G14" s="183"/>
      <c r="H14" s="183"/>
      <c r="I14" s="183"/>
      <c r="J14" s="183"/>
      <c r="K14" s="183"/>
      <c r="L14" s="183"/>
      <c r="M14" s="183"/>
      <c r="N14" s="9"/>
      <c r="O14" s="100"/>
    </row>
    <row r="15" spans="1:15" ht="15.75" thickBot="1" x14ac:dyDescent="0.3">
      <c r="A15" s="50">
        <v>8</v>
      </c>
      <c r="B15" s="61" t="s">
        <v>54</v>
      </c>
      <c r="C15" s="76"/>
      <c r="E15" s="50">
        <v>8</v>
      </c>
      <c r="F15" s="182" t="s">
        <v>85</v>
      </c>
      <c r="G15" s="182"/>
      <c r="H15" s="182"/>
      <c r="I15" s="182"/>
      <c r="J15" s="182"/>
      <c r="K15" s="182"/>
      <c r="L15" s="182"/>
      <c r="M15" s="182"/>
      <c r="N15" s="101"/>
      <c r="O15" s="102"/>
    </row>
    <row r="16" spans="1:15" ht="21" x14ac:dyDescent="0.35">
      <c r="A16" s="6"/>
      <c r="B16" s="45"/>
      <c r="C16" s="1"/>
      <c r="F16" s="96"/>
      <c r="G16" s="96"/>
      <c r="H16" s="9"/>
      <c r="I16" s="9"/>
      <c r="J16" s="9"/>
      <c r="K16" s="9"/>
      <c r="L16" s="9"/>
      <c r="M16" s="9"/>
      <c r="N16" s="9"/>
      <c r="O16" s="9"/>
    </row>
    <row r="17" spans="1:4" ht="15.75" thickBot="1" x14ac:dyDescent="0.3"/>
    <row r="18" spans="1:4" x14ac:dyDescent="0.25">
      <c r="A18" s="11" t="s">
        <v>2</v>
      </c>
      <c r="B18" s="46" t="s">
        <v>3</v>
      </c>
      <c r="C18" s="70" t="s">
        <v>26</v>
      </c>
      <c r="D18" s="71" t="s">
        <v>34</v>
      </c>
    </row>
    <row r="19" spans="1:4" x14ac:dyDescent="0.25">
      <c r="A19" s="139" t="s">
        <v>86</v>
      </c>
      <c r="B19" s="137" t="s">
        <v>4</v>
      </c>
      <c r="C19" s="49" t="s">
        <v>25</v>
      </c>
      <c r="D19" s="65"/>
    </row>
    <row r="20" spans="1:4" ht="15.75" thickBot="1" x14ac:dyDescent="0.3">
      <c r="A20" s="139" t="s">
        <v>87</v>
      </c>
      <c r="B20" s="137" t="s">
        <v>5</v>
      </c>
      <c r="C20" s="49" t="s">
        <v>57</v>
      </c>
      <c r="D20" s="65"/>
    </row>
    <row r="21" spans="1:4" x14ac:dyDescent="0.25">
      <c r="A21" s="138" t="s">
        <v>88</v>
      </c>
      <c r="B21" s="136" t="s">
        <v>27</v>
      </c>
      <c r="C21" s="73">
        <f>365/12</f>
        <v>30.416666666666668</v>
      </c>
      <c r="D21" s="64"/>
    </row>
    <row r="22" spans="1:4" x14ac:dyDescent="0.25">
      <c r="A22" s="139" t="s">
        <v>89</v>
      </c>
      <c r="B22" s="137" t="s">
        <v>6</v>
      </c>
      <c r="C22" s="67">
        <v>0.7</v>
      </c>
      <c r="D22" s="65"/>
    </row>
    <row r="23" spans="1:4" ht="18.75" thickBot="1" x14ac:dyDescent="0.4">
      <c r="A23" s="50" t="s">
        <v>28</v>
      </c>
      <c r="B23" s="51" t="s">
        <v>7</v>
      </c>
      <c r="C23" s="68">
        <v>0.2</v>
      </c>
      <c r="D23" s="65"/>
    </row>
    <row r="24" spans="1:4" x14ac:dyDescent="0.25">
      <c r="A24" s="138" t="s">
        <v>90</v>
      </c>
      <c r="B24" s="136" t="s">
        <v>8</v>
      </c>
      <c r="C24" s="56" t="s">
        <v>25</v>
      </c>
      <c r="D24" s="64" t="s">
        <v>58</v>
      </c>
    </row>
    <row r="25" spans="1:4" x14ac:dyDescent="0.25">
      <c r="A25" s="139" t="s">
        <v>91</v>
      </c>
      <c r="B25" s="137" t="s">
        <v>9</v>
      </c>
      <c r="C25" s="49" t="s">
        <v>25</v>
      </c>
      <c r="D25" s="65" t="s">
        <v>59</v>
      </c>
    </row>
    <row r="26" spans="1:4" x14ac:dyDescent="0.25">
      <c r="A26" s="139" t="s">
        <v>92</v>
      </c>
      <c r="B26" s="137" t="s">
        <v>10</v>
      </c>
      <c r="C26" s="49" t="s">
        <v>25</v>
      </c>
      <c r="D26" s="65" t="s">
        <v>60</v>
      </c>
    </row>
    <row r="27" spans="1:4" x14ac:dyDescent="0.25">
      <c r="A27" s="139" t="s">
        <v>93</v>
      </c>
      <c r="B27" s="137" t="s">
        <v>11</v>
      </c>
      <c r="C27" s="49" t="s">
        <v>25</v>
      </c>
      <c r="D27" s="65" t="s">
        <v>61</v>
      </c>
    </row>
    <row r="28" spans="1:4" ht="15.75" thickBot="1" x14ac:dyDescent="0.3">
      <c r="A28" s="50" t="s">
        <v>94</v>
      </c>
      <c r="B28" s="51" t="s">
        <v>12</v>
      </c>
      <c r="C28" s="57" t="s">
        <v>25</v>
      </c>
      <c r="D28" s="65" t="s">
        <v>62</v>
      </c>
    </row>
    <row r="29" spans="1:4" ht="15" customHeight="1" x14ac:dyDescent="0.25">
      <c r="A29" s="211" t="s">
        <v>95</v>
      </c>
      <c r="B29" s="209" t="s">
        <v>29</v>
      </c>
      <c r="C29" s="146">
        <v>0.9</v>
      </c>
      <c r="D29" s="69" t="s">
        <v>32</v>
      </c>
    </row>
    <row r="30" spans="1:4" x14ac:dyDescent="0.25">
      <c r="A30" s="212"/>
      <c r="B30" s="210"/>
      <c r="C30" s="67">
        <v>0.7</v>
      </c>
      <c r="D30" s="59" t="s">
        <v>33</v>
      </c>
    </row>
    <row r="31" spans="1:4" ht="30" x14ac:dyDescent="0.25">
      <c r="A31" s="139" t="s">
        <v>96</v>
      </c>
      <c r="B31" s="137" t="s">
        <v>55</v>
      </c>
      <c r="C31" s="49">
        <f>IF($C$8="Domestic",3,IF($C$14="Full-tine",3,IF($C$14="Half-time",2,IF($C$14="Boarding School",4,"Complete Questions"))))</f>
        <v>3</v>
      </c>
      <c r="D31" s="59"/>
    </row>
    <row r="32" spans="1:4" ht="15.75" thickBot="1" x14ac:dyDescent="0.3">
      <c r="A32" s="50" t="s">
        <v>97</v>
      </c>
      <c r="B32" s="51" t="s">
        <v>30</v>
      </c>
      <c r="C32" s="68">
        <v>0.9</v>
      </c>
      <c r="D32" s="72"/>
    </row>
    <row r="33" spans="1:4" ht="30" customHeight="1" x14ac:dyDescent="0.25">
      <c r="A33" s="211" t="s">
        <v>98</v>
      </c>
      <c r="B33" s="209" t="s">
        <v>13</v>
      </c>
      <c r="C33" s="47">
        <f>C29</f>
        <v>0.9</v>
      </c>
      <c r="D33" s="69" t="s">
        <v>48</v>
      </c>
    </row>
    <row r="34" spans="1:4" ht="30" customHeight="1" x14ac:dyDescent="0.25">
      <c r="A34" s="212"/>
      <c r="B34" s="210"/>
      <c r="C34" s="55">
        <f>C30</f>
        <v>0.7</v>
      </c>
      <c r="D34" s="59" t="s">
        <v>49</v>
      </c>
    </row>
    <row r="35" spans="1:4" ht="30" customHeight="1" x14ac:dyDescent="0.25">
      <c r="A35" s="139" t="s">
        <v>99</v>
      </c>
      <c r="B35" s="137" t="s">
        <v>14</v>
      </c>
      <c r="C35" s="49">
        <f>IF($C$8="Domestic",1,IF($C$14="Full-tine",1,IF($C$14="Half-time",1,IF($C$14="Boarding School",3,"Complete Questions"))))</f>
        <v>1</v>
      </c>
      <c r="D35" s="59"/>
    </row>
    <row r="36" spans="1:4" ht="30.75" thickBot="1" x14ac:dyDescent="0.3">
      <c r="A36" s="50" t="s">
        <v>100</v>
      </c>
      <c r="B36" s="51" t="s">
        <v>15</v>
      </c>
      <c r="C36" s="52">
        <f>C32</f>
        <v>0.9</v>
      </c>
      <c r="D36" s="72" t="s">
        <v>35</v>
      </c>
    </row>
    <row r="37" spans="1:4" ht="30" x14ac:dyDescent="0.25">
      <c r="A37" s="138" t="s">
        <v>101</v>
      </c>
      <c r="B37" s="136" t="s">
        <v>36</v>
      </c>
      <c r="C37" s="146">
        <v>1</v>
      </c>
      <c r="D37" s="69"/>
    </row>
    <row r="38" spans="1:4" ht="30" customHeight="1" x14ac:dyDescent="0.25">
      <c r="A38" s="139" t="s">
        <v>102</v>
      </c>
      <c r="B38" s="137" t="s">
        <v>16</v>
      </c>
      <c r="C38" s="49">
        <f>IF($C$8="Domestic",5,IF($C$14="Full-tine",5,IF($C$14="Half-time",2,IF($C$14="Boarding School",7,"Complete Questions"))))</f>
        <v>5</v>
      </c>
      <c r="D38" s="59"/>
    </row>
    <row r="39" spans="1:4" ht="30.75" thickBot="1" x14ac:dyDescent="0.3">
      <c r="A39" s="50" t="s">
        <v>103</v>
      </c>
      <c r="B39" s="51" t="s">
        <v>17</v>
      </c>
      <c r="C39" s="52">
        <f>C32</f>
        <v>0.9</v>
      </c>
      <c r="D39" s="72" t="s">
        <v>35</v>
      </c>
    </row>
    <row r="40" spans="1:4" ht="30" x14ac:dyDescent="0.25">
      <c r="A40" s="138" t="s">
        <v>104</v>
      </c>
      <c r="B40" s="136" t="s">
        <v>18</v>
      </c>
      <c r="C40" s="47">
        <f>C37</f>
        <v>1</v>
      </c>
      <c r="D40" s="69" t="s">
        <v>37</v>
      </c>
    </row>
    <row r="41" spans="1:4" ht="30" customHeight="1" x14ac:dyDescent="0.25">
      <c r="A41" s="139" t="s">
        <v>105</v>
      </c>
      <c r="B41" s="137" t="s">
        <v>19</v>
      </c>
      <c r="C41" s="49">
        <f>IF($C$8="Domestic",4,IF($C$14="Full-tine",4,IF($C$14="Half-time",2,IF($C$14="Boarding School",6,"Complete Questions"))))</f>
        <v>4</v>
      </c>
      <c r="D41" s="59"/>
    </row>
    <row r="42" spans="1:4" ht="30.75" thickBot="1" x14ac:dyDescent="0.3">
      <c r="A42" s="50" t="s">
        <v>106</v>
      </c>
      <c r="B42" s="51" t="s">
        <v>20</v>
      </c>
      <c r="C42" s="52">
        <f>C32</f>
        <v>0.9</v>
      </c>
      <c r="D42" s="72" t="s">
        <v>35</v>
      </c>
    </row>
    <row r="43" spans="1:4" ht="30" x14ac:dyDescent="0.25">
      <c r="A43" s="138" t="s">
        <v>107</v>
      </c>
      <c r="B43" s="136" t="s">
        <v>21</v>
      </c>
      <c r="C43" s="47">
        <f>C37</f>
        <v>1</v>
      </c>
      <c r="D43" s="69" t="s">
        <v>37</v>
      </c>
    </row>
    <row r="44" spans="1:4" ht="30" customHeight="1" x14ac:dyDescent="0.25">
      <c r="A44" s="139" t="s">
        <v>108</v>
      </c>
      <c r="B44" s="137" t="s">
        <v>22</v>
      </c>
      <c r="C44" s="49">
        <f>IF($C$8="Domestic",0,IF($C$14="Full-tine",10,IF($C$14="Half-time",5,IF($C$14="Boarding School",IF(C15="Flushing",10,IF(C15="Pour Flush",3,"Complete Questions")),"Complete Questions"))))</f>
        <v>0</v>
      </c>
      <c r="D44" s="65"/>
    </row>
    <row r="45" spans="1:4" ht="30.75" thickBot="1" x14ac:dyDescent="0.3">
      <c r="A45" s="50" t="s">
        <v>109</v>
      </c>
      <c r="B45" s="51" t="s">
        <v>23</v>
      </c>
      <c r="C45" s="52">
        <f>C32</f>
        <v>0.9</v>
      </c>
      <c r="D45" s="72" t="s">
        <v>35</v>
      </c>
    </row>
    <row r="48" spans="1:4" ht="15.75" thickBot="1" x14ac:dyDescent="0.3">
      <c r="C48" s="89" t="s">
        <v>53</v>
      </c>
    </row>
    <row r="49" spans="1:122" ht="15.75" thickBot="1" x14ac:dyDescent="0.3">
      <c r="A49" s="45"/>
      <c r="B49" s="83" t="s">
        <v>52</v>
      </c>
      <c r="C49" s="171">
        <v>1</v>
      </c>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0"/>
      <c r="BR49" s="170"/>
      <c r="BS49" s="170"/>
      <c r="BT49" s="170"/>
      <c r="BU49" s="170"/>
      <c r="BV49" s="170"/>
      <c r="BW49" s="170"/>
      <c r="BX49" s="170"/>
      <c r="BY49" s="170"/>
      <c r="BZ49" s="170"/>
      <c r="CA49" s="170"/>
      <c r="CB49" s="170"/>
      <c r="CC49" s="170"/>
      <c r="CD49" s="170"/>
      <c r="CE49" s="170"/>
      <c r="CF49" s="170"/>
      <c r="CG49" s="170"/>
      <c r="CH49" s="172"/>
      <c r="CI49" s="165">
        <v>2</v>
      </c>
      <c r="CJ49" s="164"/>
      <c r="CK49" s="164"/>
      <c r="CL49" s="164"/>
      <c r="CM49" s="164"/>
      <c r="CN49" s="164"/>
      <c r="CO49" s="164"/>
      <c r="CP49" s="164"/>
      <c r="CQ49" s="164"/>
      <c r="CR49" s="164"/>
      <c r="CS49" s="164"/>
      <c r="CT49" s="164"/>
      <c r="CU49" s="164"/>
      <c r="CV49" s="164"/>
      <c r="CW49" s="164"/>
      <c r="CX49" s="164"/>
      <c r="CY49" s="164"/>
      <c r="CZ49" s="164"/>
      <c r="DA49" s="164"/>
      <c r="DB49" s="164"/>
      <c r="DC49" s="164"/>
      <c r="DD49" s="164"/>
      <c r="DE49" s="164"/>
      <c r="DF49" s="164"/>
      <c r="DG49" s="164"/>
      <c r="DH49" s="164"/>
      <c r="DI49" s="164"/>
      <c r="DJ49" s="164"/>
      <c r="DK49" s="164"/>
      <c r="DL49" s="164"/>
      <c r="DM49" s="164"/>
      <c r="DN49" s="164"/>
      <c r="DO49" s="164"/>
      <c r="DP49" s="164"/>
      <c r="DQ49" s="164"/>
      <c r="DR49" s="166"/>
    </row>
    <row r="50" spans="1:122" ht="15.75" thickBot="1" x14ac:dyDescent="0.3">
      <c r="A50" s="45"/>
      <c r="B50" s="83" t="s">
        <v>118</v>
      </c>
      <c r="C50" s="171">
        <v>3</v>
      </c>
      <c r="D50" s="170"/>
      <c r="E50" s="170"/>
      <c r="F50" s="170"/>
      <c r="G50" s="170"/>
      <c r="H50" s="170"/>
      <c r="I50" s="170"/>
      <c r="J50" s="170"/>
      <c r="K50" s="170"/>
      <c r="L50" s="170"/>
      <c r="M50" s="170"/>
      <c r="N50" s="170"/>
      <c r="O50" s="170">
        <v>4</v>
      </c>
      <c r="P50" s="170"/>
      <c r="Q50" s="170"/>
      <c r="R50" s="170"/>
      <c r="S50" s="170"/>
      <c r="T50" s="170"/>
      <c r="U50" s="170"/>
      <c r="V50" s="170"/>
      <c r="W50" s="170"/>
      <c r="X50" s="170"/>
      <c r="Y50" s="170"/>
      <c r="Z50" s="170"/>
      <c r="AA50" s="170">
        <v>5</v>
      </c>
      <c r="AB50" s="170"/>
      <c r="AC50" s="170"/>
      <c r="AD50" s="170"/>
      <c r="AE50" s="170"/>
      <c r="AF50" s="170"/>
      <c r="AG50" s="170"/>
      <c r="AH50" s="170"/>
      <c r="AI50" s="170"/>
      <c r="AJ50" s="170"/>
      <c r="AK50" s="170"/>
      <c r="AL50" s="170"/>
      <c r="AM50" s="170">
        <v>6</v>
      </c>
      <c r="AN50" s="170"/>
      <c r="AO50" s="170"/>
      <c r="AP50" s="170"/>
      <c r="AQ50" s="170"/>
      <c r="AR50" s="170"/>
      <c r="AS50" s="170"/>
      <c r="AT50" s="170"/>
      <c r="AU50" s="170"/>
      <c r="AV50" s="170"/>
      <c r="AW50" s="170"/>
      <c r="AX50" s="170"/>
      <c r="AY50" s="170">
        <v>7</v>
      </c>
      <c r="AZ50" s="170"/>
      <c r="BA50" s="170"/>
      <c r="BB50" s="170"/>
      <c r="BC50" s="170"/>
      <c r="BD50" s="170"/>
      <c r="BE50" s="170"/>
      <c r="BF50" s="170"/>
      <c r="BG50" s="170"/>
      <c r="BH50" s="170"/>
      <c r="BI50" s="170"/>
      <c r="BJ50" s="170"/>
      <c r="BK50" s="170">
        <v>8</v>
      </c>
      <c r="BL50" s="170"/>
      <c r="BM50" s="170"/>
      <c r="BN50" s="170"/>
      <c r="BO50" s="170"/>
      <c r="BP50" s="170"/>
      <c r="BQ50" s="170"/>
      <c r="BR50" s="170"/>
      <c r="BS50" s="170"/>
      <c r="BT50" s="170"/>
      <c r="BU50" s="170"/>
      <c r="BV50" s="170"/>
      <c r="BW50" s="170">
        <v>9</v>
      </c>
      <c r="BX50" s="170"/>
      <c r="BY50" s="170"/>
      <c r="BZ50" s="170"/>
      <c r="CA50" s="170"/>
      <c r="CB50" s="170"/>
      <c r="CC50" s="170"/>
      <c r="CD50" s="170"/>
      <c r="CE50" s="170"/>
      <c r="CF50" s="170"/>
      <c r="CG50" s="170"/>
      <c r="CH50" s="172"/>
      <c r="CI50" s="165">
        <v>10</v>
      </c>
      <c r="CJ50" s="164"/>
      <c r="CK50" s="164"/>
      <c r="CL50" s="164"/>
      <c r="CM50" s="164"/>
      <c r="CN50" s="164"/>
      <c r="CO50" s="164"/>
      <c r="CP50" s="164"/>
      <c r="CQ50" s="164"/>
      <c r="CR50" s="164"/>
      <c r="CS50" s="164"/>
      <c r="CT50" s="164"/>
      <c r="CU50" s="164">
        <v>11</v>
      </c>
      <c r="CV50" s="164"/>
      <c r="CW50" s="164"/>
      <c r="CX50" s="164"/>
      <c r="CY50" s="164"/>
      <c r="CZ50" s="164"/>
      <c r="DA50" s="164"/>
      <c r="DB50" s="164"/>
      <c r="DC50" s="164"/>
      <c r="DD50" s="164"/>
      <c r="DE50" s="164"/>
      <c r="DF50" s="164"/>
      <c r="DG50" s="164">
        <v>12</v>
      </c>
      <c r="DH50" s="164"/>
      <c r="DI50" s="164"/>
      <c r="DJ50" s="164"/>
      <c r="DK50" s="164"/>
      <c r="DL50" s="164"/>
      <c r="DM50" s="164"/>
      <c r="DN50" s="164"/>
      <c r="DO50" s="164"/>
      <c r="DP50" s="164"/>
      <c r="DQ50" s="164"/>
      <c r="DR50" s="166"/>
    </row>
    <row r="51" spans="1:122" ht="21.75" thickBot="1" x14ac:dyDescent="0.4">
      <c r="A51" s="105"/>
      <c r="B51" s="83" t="s">
        <v>122</v>
      </c>
      <c r="C51" s="173">
        <v>1</v>
      </c>
      <c r="D51" s="174"/>
      <c r="E51" s="174"/>
      <c r="F51" s="174"/>
      <c r="G51" s="174"/>
      <c r="H51" s="174"/>
      <c r="I51" s="174"/>
      <c r="J51" s="174"/>
      <c r="K51" s="174"/>
      <c r="L51" s="174"/>
      <c r="M51" s="174"/>
      <c r="N51" s="175"/>
      <c r="O51" s="176">
        <v>2</v>
      </c>
      <c r="P51" s="177"/>
      <c r="Q51" s="177"/>
      <c r="R51" s="177"/>
      <c r="S51" s="177"/>
      <c r="T51" s="177"/>
      <c r="U51" s="177"/>
      <c r="V51" s="177"/>
      <c r="W51" s="177"/>
      <c r="X51" s="177"/>
      <c r="Y51" s="177"/>
      <c r="Z51" s="178"/>
      <c r="AA51" s="179">
        <v>3</v>
      </c>
      <c r="AB51" s="180"/>
      <c r="AC51" s="180"/>
      <c r="AD51" s="180"/>
      <c r="AE51" s="180"/>
      <c r="AF51" s="180"/>
      <c r="AG51" s="180"/>
      <c r="AH51" s="180"/>
      <c r="AI51" s="180"/>
      <c r="AJ51" s="180"/>
      <c r="AK51" s="180"/>
      <c r="AL51" s="181"/>
      <c r="AM51" s="179">
        <v>4</v>
      </c>
      <c r="AN51" s="180"/>
      <c r="AO51" s="180"/>
      <c r="AP51" s="180"/>
      <c r="AQ51" s="180"/>
      <c r="AR51" s="180"/>
      <c r="AS51" s="180"/>
      <c r="AT51" s="180"/>
      <c r="AU51" s="180"/>
      <c r="AV51" s="180"/>
      <c r="AW51" s="180"/>
      <c r="AX51" s="181"/>
      <c r="AY51" s="179">
        <v>5</v>
      </c>
      <c r="AZ51" s="180"/>
      <c r="BA51" s="180"/>
      <c r="BB51" s="180"/>
      <c r="BC51" s="180"/>
      <c r="BD51" s="180"/>
      <c r="BE51" s="180"/>
      <c r="BF51" s="180"/>
      <c r="BG51" s="180"/>
      <c r="BH51" s="180"/>
      <c r="BI51" s="180"/>
      <c r="BJ51" s="181"/>
      <c r="BK51" s="179">
        <v>6</v>
      </c>
      <c r="BL51" s="180"/>
      <c r="BM51" s="180"/>
      <c r="BN51" s="180"/>
      <c r="BO51" s="180"/>
      <c r="BP51" s="180"/>
      <c r="BQ51" s="180"/>
      <c r="BR51" s="180"/>
      <c r="BS51" s="180"/>
      <c r="BT51" s="180"/>
      <c r="BU51" s="180"/>
      <c r="BV51" s="181"/>
      <c r="BW51" s="179">
        <v>7</v>
      </c>
      <c r="BX51" s="180"/>
      <c r="BY51" s="180"/>
      <c r="BZ51" s="180"/>
      <c r="CA51" s="180"/>
      <c r="CB51" s="180"/>
      <c r="CC51" s="180"/>
      <c r="CD51" s="180"/>
      <c r="CE51" s="180"/>
      <c r="CF51" s="180"/>
      <c r="CG51" s="180"/>
      <c r="CH51" s="181"/>
      <c r="CI51" s="179">
        <v>8</v>
      </c>
      <c r="CJ51" s="180"/>
      <c r="CK51" s="180"/>
      <c r="CL51" s="180"/>
      <c r="CM51" s="180"/>
      <c r="CN51" s="180"/>
      <c r="CO51" s="180"/>
      <c r="CP51" s="180"/>
      <c r="CQ51" s="180"/>
      <c r="CR51" s="180"/>
      <c r="CS51" s="180"/>
      <c r="CT51" s="181"/>
      <c r="CU51" s="179">
        <v>9</v>
      </c>
      <c r="CV51" s="180"/>
      <c r="CW51" s="180"/>
      <c r="CX51" s="180"/>
      <c r="CY51" s="180"/>
      <c r="CZ51" s="180"/>
      <c r="DA51" s="180"/>
      <c r="DB51" s="180"/>
      <c r="DC51" s="180"/>
      <c r="DD51" s="180"/>
      <c r="DE51" s="180"/>
      <c r="DF51" s="181"/>
      <c r="DG51" s="179">
        <v>10</v>
      </c>
      <c r="DH51" s="180"/>
      <c r="DI51" s="180"/>
      <c r="DJ51" s="180"/>
      <c r="DK51" s="180"/>
      <c r="DL51" s="180"/>
      <c r="DM51" s="180"/>
      <c r="DN51" s="180"/>
      <c r="DO51" s="180"/>
      <c r="DP51" s="180"/>
      <c r="DQ51" s="180"/>
      <c r="DR51" s="181"/>
    </row>
    <row r="52" spans="1:122" ht="15.75" thickBot="1" x14ac:dyDescent="0.3">
      <c r="A52" s="11"/>
      <c r="B52" s="84" t="s">
        <v>50</v>
      </c>
      <c r="C52" s="25">
        <v>1</v>
      </c>
      <c r="D52" s="26">
        <v>2</v>
      </c>
      <c r="E52" s="26">
        <v>3</v>
      </c>
      <c r="F52" s="26">
        <v>4</v>
      </c>
      <c r="G52" s="26">
        <v>5</v>
      </c>
      <c r="H52" s="26">
        <v>6</v>
      </c>
      <c r="I52" s="26">
        <v>7</v>
      </c>
      <c r="J52" s="26">
        <v>8</v>
      </c>
      <c r="K52" s="26">
        <v>9</v>
      </c>
      <c r="L52" s="26">
        <v>10</v>
      </c>
      <c r="M52" s="26">
        <v>11</v>
      </c>
      <c r="N52" s="27">
        <v>12</v>
      </c>
      <c r="O52" s="28">
        <v>1</v>
      </c>
      <c r="P52" s="29">
        <v>2</v>
      </c>
      <c r="Q52" s="29">
        <v>3</v>
      </c>
      <c r="R52" s="29">
        <v>4</v>
      </c>
      <c r="S52" s="29">
        <v>5</v>
      </c>
      <c r="T52" s="29">
        <v>6</v>
      </c>
      <c r="U52" s="29">
        <v>7</v>
      </c>
      <c r="V52" s="29">
        <v>8</v>
      </c>
      <c r="W52" s="29">
        <v>9</v>
      </c>
      <c r="X52" s="29">
        <v>10</v>
      </c>
      <c r="Y52" s="29">
        <v>11</v>
      </c>
      <c r="Z52" s="30">
        <v>12</v>
      </c>
      <c r="AA52" s="31">
        <v>1</v>
      </c>
      <c r="AB52" s="32">
        <v>2</v>
      </c>
      <c r="AC52" s="32">
        <v>3</v>
      </c>
      <c r="AD52" s="32">
        <v>4</v>
      </c>
      <c r="AE52" s="32">
        <v>5</v>
      </c>
      <c r="AF52" s="32">
        <v>6</v>
      </c>
      <c r="AG52" s="32">
        <v>7</v>
      </c>
      <c r="AH52" s="32">
        <v>8</v>
      </c>
      <c r="AI52" s="32">
        <v>9</v>
      </c>
      <c r="AJ52" s="32">
        <v>10</v>
      </c>
      <c r="AK52" s="32">
        <v>11</v>
      </c>
      <c r="AL52" s="33">
        <v>12</v>
      </c>
      <c r="AM52" s="34">
        <v>1</v>
      </c>
      <c r="AN52" s="35">
        <v>2</v>
      </c>
      <c r="AO52" s="35">
        <v>3</v>
      </c>
      <c r="AP52" s="35">
        <v>4</v>
      </c>
      <c r="AQ52" s="35">
        <v>5</v>
      </c>
      <c r="AR52" s="35">
        <v>6</v>
      </c>
      <c r="AS52" s="35">
        <v>7</v>
      </c>
      <c r="AT52" s="35">
        <v>8</v>
      </c>
      <c r="AU52" s="35">
        <v>9</v>
      </c>
      <c r="AV52" s="35">
        <v>10</v>
      </c>
      <c r="AW52" s="35">
        <v>11</v>
      </c>
      <c r="AX52" s="36">
        <v>12</v>
      </c>
      <c r="AY52" s="37">
        <v>1</v>
      </c>
      <c r="AZ52" s="38">
        <v>2</v>
      </c>
      <c r="BA52" s="38">
        <v>3</v>
      </c>
      <c r="BB52" s="38">
        <v>4</v>
      </c>
      <c r="BC52" s="38">
        <v>5</v>
      </c>
      <c r="BD52" s="38">
        <v>6</v>
      </c>
      <c r="BE52" s="38">
        <v>7</v>
      </c>
      <c r="BF52" s="38">
        <v>8</v>
      </c>
      <c r="BG52" s="38">
        <v>9</v>
      </c>
      <c r="BH52" s="38">
        <v>10</v>
      </c>
      <c r="BI52" s="38">
        <v>11</v>
      </c>
      <c r="BJ52" s="39">
        <v>12</v>
      </c>
      <c r="BK52" s="91">
        <v>1</v>
      </c>
      <c r="BL52" s="92">
        <v>2</v>
      </c>
      <c r="BM52" s="92">
        <v>3</v>
      </c>
      <c r="BN52" s="92">
        <v>4</v>
      </c>
      <c r="BO52" s="92">
        <v>5</v>
      </c>
      <c r="BP52" s="92">
        <v>6</v>
      </c>
      <c r="BQ52" s="92">
        <v>7</v>
      </c>
      <c r="BR52" s="92">
        <v>8</v>
      </c>
      <c r="BS52" s="92">
        <v>9</v>
      </c>
      <c r="BT52" s="92">
        <v>10</v>
      </c>
      <c r="BU52" s="92">
        <v>11</v>
      </c>
      <c r="BV52" s="93">
        <v>12</v>
      </c>
      <c r="BW52" s="40">
        <v>1</v>
      </c>
      <c r="BX52" s="41">
        <v>2</v>
      </c>
      <c r="BY52" s="41">
        <v>3</v>
      </c>
      <c r="BZ52" s="41">
        <v>4</v>
      </c>
      <c r="CA52" s="41">
        <v>5</v>
      </c>
      <c r="CB52" s="41">
        <v>6</v>
      </c>
      <c r="CC52" s="41">
        <v>7</v>
      </c>
      <c r="CD52" s="41">
        <v>8</v>
      </c>
      <c r="CE52" s="41">
        <v>9</v>
      </c>
      <c r="CF52" s="41">
        <v>10</v>
      </c>
      <c r="CG52" s="41">
        <v>11</v>
      </c>
      <c r="CH52" s="41">
        <v>12</v>
      </c>
      <c r="CI52" s="42">
        <v>1</v>
      </c>
      <c r="CJ52" s="43">
        <v>2</v>
      </c>
      <c r="CK52" s="43">
        <v>3</v>
      </c>
      <c r="CL52" s="43">
        <v>4</v>
      </c>
      <c r="CM52" s="43">
        <v>5</v>
      </c>
      <c r="CN52" s="43">
        <v>6</v>
      </c>
      <c r="CO52" s="43">
        <v>7</v>
      </c>
      <c r="CP52" s="43">
        <v>8</v>
      </c>
      <c r="CQ52" s="43">
        <v>9</v>
      </c>
      <c r="CR52" s="43">
        <v>10</v>
      </c>
      <c r="CS52" s="43">
        <v>11</v>
      </c>
      <c r="CT52" s="43">
        <v>12</v>
      </c>
      <c r="CU52" s="28">
        <v>1</v>
      </c>
      <c r="CV52" s="29">
        <v>2</v>
      </c>
      <c r="CW52" s="29">
        <v>3</v>
      </c>
      <c r="CX52" s="29">
        <v>4</v>
      </c>
      <c r="CY52" s="29">
        <v>5</v>
      </c>
      <c r="CZ52" s="29">
        <v>6</v>
      </c>
      <c r="DA52" s="29">
        <v>7</v>
      </c>
      <c r="DB52" s="29">
        <v>8</v>
      </c>
      <c r="DC52" s="29">
        <v>9</v>
      </c>
      <c r="DD52" s="29">
        <v>10</v>
      </c>
      <c r="DE52" s="29">
        <v>11</v>
      </c>
      <c r="DF52" s="30">
        <v>12</v>
      </c>
      <c r="DG52" s="94">
        <v>1</v>
      </c>
      <c r="DH52" s="94">
        <v>2</v>
      </c>
      <c r="DI52" s="94">
        <v>3</v>
      </c>
      <c r="DJ52" s="94">
        <v>4</v>
      </c>
      <c r="DK52" s="94">
        <v>5</v>
      </c>
      <c r="DL52" s="94">
        <v>6</v>
      </c>
      <c r="DM52" s="94">
        <v>7</v>
      </c>
      <c r="DN52" s="94">
        <v>8</v>
      </c>
      <c r="DO52" s="94">
        <v>9</v>
      </c>
      <c r="DP52" s="94">
        <v>10</v>
      </c>
      <c r="DQ52" s="94">
        <v>11</v>
      </c>
      <c r="DR52" s="95">
        <v>12</v>
      </c>
    </row>
    <row r="53" spans="1:122" ht="15.75" thickBot="1" x14ac:dyDescent="0.3">
      <c r="A53" s="7"/>
      <c r="B53" s="137" t="s">
        <v>87</v>
      </c>
      <c r="C53" s="77">
        <v>2500</v>
      </c>
      <c r="D53" s="78">
        <f>C53+2500</f>
        <v>5000</v>
      </c>
      <c r="E53" s="78">
        <f t="shared" ref="E53" si="0">D53+2500</f>
        <v>7500</v>
      </c>
      <c r="F53" s="78">
        <f>E53</f>
        <v>7500</v>
      </c>
      <c r="G53" s="78">
        <f t="shared" ref="G53:BR53" si="1">F53</f>
        <v>7500</v>
      </c>
      <c r="H53" s="78">
        <f t="shared" si="1"/>
        <v>7500</v>
      </c>
      <c r="I53" s="78">
        <f t="shared" si="1"/>
        <v>7500</v>
      </c>
      <c r="J53" s="78">
        <f t="shared" si="1"/>
        <v>7500</v>
      </c>
      <c r="K53" s="78">
        <f t="shared" si="1"/>
        <v>7500</v>
      </c>
      <c r="L53" s="78">
        <f t="shared" si="1"/>
        <v>7500</v>
      </c>
      <c r="M53" s="78">
        <f t="shared" si="1"/>
        <v>7500</v>
      </c>
      <c r="N53" s="79">
        <f t="shared" si="1"/>
        <v>7500</v>
      </c>
      <c r="O53" s="78">
        <f t="shared" si="1"/>
        <v>7500</v>
      </c>
      <c r="P53" s="78">
        <f t="shared" si="1"/>
        <v>7500</v>
      </c>
      <c r="Q53" s="78">
        <f t="shared" si="1"/>
        <v>7500</v>
      </c>
      <c r="R53" s="78">
        <f t="shared" si="1"/>
        <v>7500</v>
      </c>
      <c r="S53" s="78">
        <f t="shared" si="1"/>
        <v>7500</v>
      </c>
      <c r="T53" s="78">
        <f t="shared" si="1"/>
        <v>7500</v>
      </c>
      <c r="U53" s="78">
        <f t="shared" si="1"/>
        <v>7500</v>
      </c>
      <c r="V53" s="78">
        <f t="shared" si="1"/>
        <v>7500</v>
      </c>
      <c r="W53" s="78">
        <f t="shared" si="1"/>
        <v>7500</v>
      </c>
      <c r="X53" s="78">
        <f t="shared" si="1"/>
        <v>7500</v>
      </c>
      <c r="Y53" s="78">
        <f t="shared" si="1"/>
        <v>7500</v>
      </c>
      <c r="Z53" s="78">
        <f t="shared" si="1"/>
        <v>7500</v>
      </c>
      <c r="AA53" s="80">
        <f t="shared" si="1"/>
        <v>7500</v>
      </c>
      <c r="AB53" s="81">
        <f t="shared" si="1"/>
        <v>7500</v>
      </c>
      <c r="AC53" s="81">
        <f t="shared" si="1"/>
        <v>7500</v>
      </c>
      <c r="AD53" s="81">
        <f t="shared" si="1"/>
        <v>7500</v>
      </c>
      <c r="AE53" s="81">
        <f t="shared" si="1"/>
        <v>7500</v>
      </c>
      <c r="AF53" s="81">
        <f t="shared" si="1"/>
        <v>7500</v>
      </c>
      <c r="AG53" s="81">
        <f t="shared" si="1"/>
        <v>7500</v>
      </c>
      <c r="AH53" s="81">
        <f t="shared" si="1"/>
        <v>7500</v>
      </c>
      <c r="AI53" s="81">
        <f t="shared" si="1"/>
        <v>7500</v>
      </c>
      <c r="AJ53" s="81">
        <f t="shared" si="1"/>
        <v>7500</v>
      </c>
      <c r="AK53" s="81">
        <f t="shared" si="1"/>
        <v>7500</v>
      </c>
      <c r="AL53" s="82">
        <f t="shared" si="1"/>
        <v>7500</v>
      </c>
      <c r="AM53" s="81">
        <f t="shared" si="1"/>
        <v>7500</v>
      </c>
      <c r="AN53" s="81">
        <f t="shared" si="1"/>
        <v>7500</v>
      </c>
      <c r="AO53" s="81">
        <f t="shared" si="1"/>
        <v>7500</v>
      </c>
      <c r="AP53" s="81">
        <f t="shared" si="1"/>
        <v>7500</v>
      </c>
      <c r="AQ53" s="81">
        <f t="shared" si="1"/>
        <v>7500</v>
      </c>
      <c r="AR53" s="81">
        <f t="shared" si="1"/>
        <v>7500</v>
      </c>
      <c r="AS53" s="81">
        <f t="shared" si="1"/>
        <v>7500</v>
      </c>
      <c r="AT53" s="81">
        <f t="shared" si="1"/>
        <v>7500</v>
      </c>
      <c r="AU53" s="81">
        <f t="shared" si="1"/>
        <v>7500</v>
      </c>
      <c r="AV53" s="81">
        <f t="shared" si="1"/>
        <v>7500</v>
      </c>
      <c r="AW53" s="81">
        <f t="shared" si="1"/>
        <v>7500</v>
      </c>
      <c r="AX53" s="81">
        <f t="shared" si="1"/>
        <v>7500</v>
      </c>
      <c r="AY53" s="80">
        <f t="shared" si="1"/>
        <v>7500</v>
      </c>
      <c r="AZ53" s="81">
        <f t="shared" si="1"/>
        <v>7500</v>
      </c>
      <c r="BA53" s="81">
        <f t="shared" si="1"/>
        <v>7500</v>
      </c>
      <c r="BB53" s="81">
        <f t="shared" si="1"/>
        <v>7500</v>
      </c>
      <c r="BC53" s="81">
        <f t="shared" si="1"/>
        <v>7500</v>
      </c>
      <c r="BD53" s="81">
        <f t="shared" si="1"/>
        <v>7500</v>
      </c>
      <c r="BE53" s="81">
        <f t="shared" si="1"/>
        <v>7500</v>
      </c>
      <c r="BF53" s="81">
        <f t="shared" si="1"/>
        <v>7500</v>
      </c>
      <c r="BG53" s="81">
        <f t="shared" si="1"/>
        <v>7500</v>
      </c>
      <c r="BH53" s="81">
        <f t="shared" si="1"/>
        <v>7500</v>
      </c>
      <c r="BI53" s="81">
        <f t="shared" si="1"/>
        <v>7500</v>
      </c>
      <c r="BJ53" s="82">
        <f t="shared" si="1"/>
        <v>7500</v>
      </c>
      <c r="BK53" s="81">
        <f t="shared" si="1"/>
        <v>7500</v>
      </c>
      <c r="BL53" s="81">
        <f t="shared" si="1"/>
        <v>7500</v>
      </c>
      <c r="BM53" s="81">
        <f t="shared" si="1"/>
        <v>7500</v>
      </c>
      <c r="BN53" s="81">
        <f t="shared" si="1"/>
        <v>7500</v>
      </c>
      <c r="BO53" s="81">
        <f t="shared" si="1"/>
        <v>7500</v>
      </c>
      <c r="BP53" s="81">
        <f t="shared" si="1"/>
        <v>7500</v>
      </c>
      <c r="BQ53" s="81">
        <f t="shared" si="1"/>
        <v>7500</v>
      </c>
      <c r="BR53" s="81">
        <f t="shared" si="1"/>
        <v>7500</v>
      </c>
      <c r="BS53" s="81">
        <f t="shared" ref="BS53:DR53" si="2">BR53</f>
        <v>7500</v>
      </c>
      <c r="BT53" s="81">
        <f t="shared" si="2"/>
        <v>7500</v>
      </c>
      <c r="BU53" s="81">
        <f t="shared" si="2"/>
        <v>7500</v>
      </c>
      <c r="BV53" s="81">
        <f t="shared" si="2"/>
        <v>7500</v>
      </c>
      <c r="BW53" s="80">
        <f t="shared" si="2"/>
        <v>7500</v>
      </c>
      <c r="BX53" s="81">
        <f t="shared" si="2"/>
        <v>7500</v>
      </c>
      <c r="BY53" s="81">
        <f t="shared" si="2"/>
        <v>7500</v>
      </c>
      <c r="BZ53" s="81">
        <f t="shared" si="2"/>
        <v>7500</v>
      </c>
      <c r="CA53" s="81">
        <f t="shared" si="2"/>
        <v>7500</v>
      </c>
      <c r="CB53" s="81">
        <f t="shared" si="2"/>
        <v>7500</v>
      </c>
      <c r="CC53" s="81">
        <f t="shared" si="2"/>
        <v>7500</v>
      </c>
      <c r="CD53" s="81">
        <f t="shared" si="2"/>
        <v>7500</v>
      </c>
      <c r="CE53" s="81">
        <f t="shared" si="2"/>
        <v>7500</v>
      </c>
      <c r="CF53" s="81">
        <f t="shared" si="2"/>
        <v>7500</v>
      </c>
      <c r="CG53" s="81">
        <f t="shared" si="2"/>
        <v>7500</v>
      </c>
      <c r="CH53" s="82">
        <f t="shared" si="2"/>
        <v>7500</v>
      </c>
      <c r="CI53" s="80">
        <f t="shared" si="2"/>
        <v>7500</v>
      </c>
      <c r="CJ53" s="81">
        <f t="shared" si="2"/>
        <v>7500</v>
      </c>
      <c r="CK53" s="81">
        <f t="shared" si="2"/>
        <v>7500</v>
      </c>
      <c r="CL53" s="81">
        <f t="shared" si="2"/>
        <v>7500</v>
      </c>
      <c r="CM53" s="81">
        <f t="shared" si="2"/>
        <v>7500</v>
      </c>
      <c r="CN53" s="81">
        <f t="shared" si="2"/>
        <v>7500</v>
      </c>
      <c r="CO53" s="81">
        <f t="shared" si="2"/>
        <v>7500</v>
      </c>
      <c r="CP53" s="81">
        <f t="shared" si="2"/>
        <v>7500</v>
      </c>
      <c r="CQ53" s="81">
        <f t="shared" si="2"/>
        <v>7500</v>
      </c>
      <c r="CR53" s="81">
        <f t="shared" si="2"/>
        <v>7500</v>
      </c>
      <c r="CS53" s="81">
        <f t="shared" si="2"/>
        <v>7500</v>
      </c>
      <c r="CT53" s="81">
        <f t="shared" si="2"/>
        <v>7500</v>
      </c>
      <c r="CU53" s="77">
        <f t="shared" si="2"/>
        <v>7500</v>
      </c>
      <c r="CV53" s="78">
        <f t="shared" si="2"/>
        <v>7500</v>
      </c>
      <c r="CW53" s="78">
        <f t="shared" si="2"/>
        <v>7500</v>
      </c>
      <c r="CX53" s="78">
        <f t="shared" si="2"/>
        <v>7500</v>
      </c>
      <c r="CY53" s="78">
        <f t="shared" si="2"/>
        <v>7500</v>
      </c>
      <c r="CZ53" s="78">
        <f t="shared" si="2"/>
        <v>7500</v>
      </c>
      <c r="DA53" s="78">
        <f t="shared" si="2"/>
        <v>7500</v>
      </c>
      <c r="DB53" s="78">
        <f t="shared" si="2"/>
        <v>7500</v>
      </c>
      <c r="DC53" s="78">
        <f t="shared" si="2"/>
        <v>7500</v>
      </c>
      <c r="DD53" s="78">
        <f t="shared" si="2"/>
        <v>7500</v>
      </c>
      <c r="DE53" s="78">
        <f t="shared" si="2"/>
        <v>7500</v>
      </c>
      <c r="DF53" s="79">
        <f t="shared" si="2"/>
        <v>7500</v>
      </c>
      <c r="DG53" s="81">
        <f t="shared" si="2"/>
        <v>7500</v>
      </c>
      <c r="DH53" s="81">
        <f t="shared" si="2"/>
        <v>7500</v>
      </c>
      <c r="DI53" s="81">
        <f t="shared" si="2"/>
        <v>7500</v>
      </c>
      <c r="DJ53" s="81">
        <f t="shared" si="2"/>
        <v>7500</v>
      </c>
      <c r="DK53" s="81">
        <f t="shared" si="2"/>
        <v>7500</v>
      </c>
      <c r="DL53" s="81">
        <f t="shared" si="2"/>
        <v>7500</v>
      </c>
      <c r="DM53" s="81">
        <f t="shared" si="2"/>
        <v>7500</v>
      </c>
      <c r="DN53" s="81">
        <f t="shared" si="2"/>
        <v>7500</v>
      </c>
      <c r="DO53" s="81">
        <f t="shared" si="2"/>
        <v>7500</v>
      </c>
      <c r="DP53" s="81">
        <f t="shared" si="2"/>
        <v>7500</v>
      </c>
      <c r="DQ53" s="81">
        <f t="shared" si="2"/>
        <v>7500</v>
      </c>
      <c r="DR53" s="82">
        <f t="shared" si="2"/>
        <v>7500</v>
      </c>
    </row>
    <row r="54" spans="1:122" s="8" customFormat="1" x14ac:dyDescent="0.25">
      <c r="A54" s="17" t="s">
        <v>63</v>
      </c>
      <c r="B54" s="85" t="s">
        <v>86</v>
      </c>
      <c r="C54" s="18">
        <f>C53*$C$21*(1+$C$22-$C$23)*((C55+C56+C57+C58+C59)/1000)</f>
        <v>1293.46875</v>
      </c>
      <c r="D54" s="19">
        <f t="shared" ref="D54:BO54" si="3">D53*$C$21*(1+$C$22-$C$23)*((D55+D56+D57+D58+D59)/1000)</f>
        <v>2586.9375</v>
      </c>
      <c r="E54" s="19">
        <f t="shared" si="3"/>
        <v>3880.40625</v>
      </c>
      <c r="F54" s="19">
        <f t="shared" si="3"/>
        <v>3880.40625</v>
      </c>
      <c r="G54" s="19">
        <f t="shared" si="3"/>
        <v>3880.40625</v>
      </c>
      <c r="H54" s="19">
        <f t="shared" si="3"/>
        <v>3880.40625</v>
      </c>
      <c r="I54" s="19">
        <f t="shared" si="3"/>
        <v>3880.40625</v>
      </c>
      <c r="J54" s="19">
        <f t="shared" si="3"/>
        <v>3880.40625</v>
      </c>
      <c r="K54" s="19">
        <f t="shared" si="3"/>
        <v>3880.40625</v>
      </c>
      <c r="L54" s="19">
        <f t="shared" si="3"/>
        <v>3880.40625</v>
      </c>
      <c r="M54" s="19">
        <f t="shared" si="3"/>
        <v>3880.40625</v>
      </c>
      <c r="N54" s="20">
        <f t="shared" si="3"/>
        <v>3880.40625</v>
      </c>
      <c r="O54" s="18">
        <f t="shared" si="3"/>
        <v>3880.40625</v>
      </c>
      <c r="P54" s="19">
        <f t="shared" si="3"/>
        <v>3880.40625</v>
      </c>
      <c r="Q54" s="19">
        <f t="shared" si="3"/>
        <v>3880.40625</v>
      </c>
      <c r="R54" s="19">
        <f t="shared" si="3"/>
        <v>3880.40625</v>
      </c>
      <c r="S54" s="19">
        <f t="shared" si="3"/>
        <v>3880.40625</v>
      </c>
      <c r="T54" s="19">
        <f t="shared" si="3"/>
        <v>3880.40625</v>
      </c>
      <c r="U54" s="19">
        <f t="shared" si="3"/>
        <v>3880.40625</v>
      </c>
      <c r="V54" s="19">
        <f t="shared" si="3"/>
        <v>3880.40625</v>
      </c>
      <c r="W54" s="19">
        <f t="shared" si="3"/>
        <v>3880.40625</v>
      </c>
      <c r="X54" s="19">
        <f t="shared" si="3"/>
        <v>3880.40625</v>
      </c>
      <c r="Y54" s="19">
        <f t="shared" si="3"/>
        <v>3880.40625</v>
      </c>
      <c r="Z54" s="20">
        <f t="shared" si="3"/>
        <v>3880.40625</v>
      </c>
      <c r="AA54" s="18">
        <f t="shared" si="3"/>
        <v>3880.40625</v>
      </c>
      <c r="AB54" s="19">
        <f t="shared" si="3"/>
        <v>3880.40625</v>
      </c>
      <c r="AC54" s="19">
        <f t="shared" si="3"/>
        <v>3880.40625</v>
      </c>
      <c r="AD54" s="19">
        <f t="shared" si="3"/>
        <v>3880.40625</v>
      </c>
      <c r="AE54" s="19">
        <f t="shared" si="3"/>
        <v>3880.40625</v>
      </c>
      <c r="AF54" s="19">
        <f t="shared" si="3"/>
        <v>3880.40625</v>
      </c>
      <c r="AG54" s="19">
        <f t="shared" si="3"/>
        <v>3880.40625</v>
      </c>
      <c r="AH54" s="19">
        <f t="shared" si="3"/>
        <v>3880.40625</v>
      </c>
      <c r="AI54" s="19">
        <f t="shared" si="3"/>
        <v>3880.40625</v>
      </c>
      <c r="AJ54" s="19">
        <f t="shared" si="3"/>
        <v>3880.40625</v>
      </c>
      <c r="AK54" s="19">
        <f t="shared" si="3"/>
        <v>3880.40625</v>
      </c>
      <c r="AL54" s="20">
        <f t="shared" si="3"/>
        <v>3880.40625</v>
      </c>
      <c r="AM54" s="18">
        <f t="shared" si="3"/>
        <v>3880.40625</v>
      </c>
      <c r="AN54" s="19">
        <f t="shared" si="3"/>
        <v>3880.40625</v>
      </c>
      <c r="AO54" s="19">
        <f t="shared" si="3"/>
        <v>3880.40625</v>
      </c>
      <c r="AP54" s="19">
        <f t="shared" si="3"/>
        <v>3880.40625</v>
      </c>
      <c r="AQ54" s="19">
        <f t="shared" si="3"/>
        <v>3880.40625</v>
      </c>
      <c r="AR54" s="19">
        <f t="shared" si="3"/>
        <v>3880.40625</v>
      </c>
      <c r="AS54" s="19">
        <f t="shared" si="3"/>
        <v>3880.40625</v>
      </c>
      <c r="AT54" s="19">
        <f t="shared" si="3"/>
        <v>3880.40625</v>
      </c>
      <c r="AU54" s="19">
        <f t="shared" si="3"/>
        <v>3880.40625</v>
      </c>
      <c r="AV54" s="19">
        <f t="shared" si="3"/>
        <v>3880.40625</v>
      </c>
      <c r="AW54" s="19">
        <f t="shared" si="3"/>
        <v>3880.40625</v>
      </c>
      <c r="AX54" s="20">
        <f t="shared" si="3"/>
        <v>3880.40625</v>
      </c>
      <c r="AY54" s="18">
        <f t="shared" si="3"/>
        <v>3880.40625</v>
      </c>
      <c r="AZ54" s="19">
        <f t="shared" si="3"/>
        <v>3880.40625</v>
      </c>
      <c r="BA54" s="19">
        <f t="shared" si="3"/>
        <v>3880.40625</v>
      </c>
      <c r="BB54" s="19">
        <f t="shared" si="3"/>
        <v>3880.40625</v>
      </c>
      <c r="BC54" s="19">
        <f t="shared" si="3"/>
        <v>3880.40625</v>
      </c>
      <c r="BD54" s="19">
        <f t="shared" si="3"/>
        <v>3880.40625</v>
      </c>
      <c r="BE54" s="19">
        <f t="shared" si="3"/>
        <v>3880.40625</v>
      </c>
      <c r="BF54" s="19">
        <f t="shared" si="3"/>
        <v>3880.40625</v>
      </c>
      <c r="BG54" s="19">
        <f t="shared" si="3"/>
        <v>3880.40625</v>
      </c>
      <c r="BH54" s="19">
        <f t="shared" si="3"/>
        <v>3880.40625</v>
      </c>
      <c r="BI54" s="19">
        <f t="shared" si="3"/>
        <v>3880.40625</v>
      </c>
      <c r="BJ54" s="20">
        <f t="shared" si="3"/>
        <v>3880.40625</v>
      </c>
      <c r="BK54" s="18">
        <f t="shared" si="3"/>
        <v>3880.40625</v>
      </c>
      <c r="BL54" s="19">
        <f t="shared" si="3"/>
        <v>3880.40625</v>
      </c>
      <c r="BM54" s="19">
        <f t="shared" si="3"/>
        <v>3880.40625</v>
      </c>
      <c r="BN54" s="19">
        <f t="shared" si="3"/>
        <v>3880.40625</v>
      </c>
      <c r="BO54" s="19">
        <f t="shared" si="3"/>
        <v>3880.40625</v>
      </c>
      <c r="BP54" s="19">
        <f t="shared" ref="BP54:DR54" si="4">BP53*$C$21*(1+$C$22-$C$23)*((BP55+BP56+BP57+BP58+BP59)/1000)</f>
        <v>3880.40625</v>
      </c>
      <c r="BQ54" s="19">
        <f t="shared" si="4"/>
        <v>3880.40625</v>
      </c>
      <c r="BR54" s="19">
        <f t="shared" si="4"/>
        <v>3880.40625</v>
      </c>
      <c r="BS54" s="19">
        <f t="shared" si="4"/>
        <v>3880.40625</v>
      </c>
      <c r="BT54" s="19">
        <f t="shared" si="4"/>
        <v>3880.40625</v>
      </c>
      <c r="BU54" s="19">
        <f t="shared" si="4"/>
        <v>3880.40625</v>
      </c>
      <c r="BV54" s="20">
        <f t="shared" si="4"/>
        <v>3880.40625</v>
      </c>
      <c r="BW54" s="18">
        <f t="shared" si="4"/>
        <v>3880.40625</v>
      </c>
      <c r="BX54" s="19">
        <f t="shared" si="4"/>
        <v>3880.40625</v>
      </c>
      <c r="BY54" s="19">
        <f t="shared" si="4"/>
        <v>3880.40625</v>
      </c>
      <c r="BZ54" s="19">
        <f t="shared" si="4"/>
        <v>3880.40625</v>
      </c>
      <c r="CA54" s="19">
        <f t="shared" si="4"/>
        <v>3880.40625</v>
      </c>
      <c r="CB54" s="19">
        <f t="shared" si="4"/>
        <v>3880.40625</v>
      </c>
      <c r="CC54" s="19">
        <f t="shared" si="4"/>
        <v>3880.40625</v>
      </c>
      <c r="CD54" s="19">
        <f t="shared" si="4"/>
        <v>3880.40625</v>
      </c>
      <c r="CE54" s="19">
        <f t="shared" si="4"/>
        <v>3880.40625</v>
      </c>
      <c r="CF54" s="19">
        <f t="shared" si="4"/>
        <v>3880.40625</v>
      </c>
      <c r="CG54" s="19">
        <f t="shared" si="4"/>
        <v>3880.40625</v>
      </c>
      <c r="CH54" s="20">
        <f t="shared" si="4"/>
        <v>3880.40625</v>
      </c>
      <c r="CI54" s="18">
        <f t="shared" si="4"/>
        <v>3634.0312499999995</v>
      </c>
      <c r="CJ54" s="19">
        <f t="shared" si="4"/>
        <v>3634.0312499999995</v>
      </c>
      <c r="CK54" s="19">
        <f t="shared" si="4"/>
        <v>3634.0312499999995</v>
      </c>
      <c r="CL54" s="19">
        <f t="shared" si="4"/>
        <v>3634.0312499999995</v>
      </c>
      <c r="CM54" s="19">
        <f t="shared" si="4"/>
        <v>3634.0312499999995</v>
      </c>
      <c r="CN54" s="19">
        <f t="shared" si="4"/>
        <v>3634.0312499999995</v>
      </c>
      <c r="CO54" s="19">
        <f t="shared" si="4"/>
        <v>3634.0312499999995</v>
      </c>
      <c r="CP54" s="19">
        <f t="shared" si="4"/>
        <v>3634.0312499999995</v>
      </c>
      <c r="CQ54" s="19">
        <f t="shared" si="4"/>
        <v>3634.0312499999995</v>
      </c>
      <c r="CR54" s="19">
        <f t="shared" si="4"/>
        <v>3634.0312499999995</v>
      </c>
      <c r="CS54" s="19">
        <f t="shared" si="4"/>
        <v>3634.0312499999995</v>
      </c>
      <c r="CT54" s="20">
        <f t="shared" si="4"/>
        <v>3634.0312499999995</v>
      </c>
      <c r="CU54" s="18">
        <f t="shared" si="4"/>
        <v>3634.0312499999995</v>
      </c>
      <c r="CV54" s="19">
        <f t="shared" si="4"/>
        <v>3634.0312499999995</v>
      </c>
      <c r="CW54" s="19">
        <f t="shared" si="4"/>
        <v>3634.0312499999995</v>
      </c>
      <c r="CX54" s="19">
        <f t="shared" si="4"/>
        <v>3634.0312499999995</v>
      </c>
      <c r="CY54" s="19">
        <f t="shared" si="4"/>
        <v>3634.0312499999995</v>
      </c>
      <c r="CZ54" s="19">
        <f t="shared" si="4"/>
        <v>3634.0312499999995</v>
      </c>
      <c r="DA54" s="19">
        <f t="shared" si="4"/>
        <v>3634.0312499999995</v>
      </c>
      <c r="DB54" s="19">
        <f t="shared" si="4"/>
        <v>3634.0312499999995</v>
      </c>
      <c r="DC54" s="19">
        <f t="shared" si="4"/>
        <v>3634.0312499999995</v>
      </c>
      <c r="DD54" s="19">
        <f t="shared" si="4"/>
        <v>3634.0312499999995</v>
      </c>
      <c r="DE54" s="19">
        <f t="shared" si="4"/>
        <v>3634.0312499999995</v>
      </c>
      <c r="DF54" s="20">
        <f t="shared" si="4"/>
        <v>3634.0312499999995</v>
      </c>
      <c r="DG54" s="18">
        <f t="shared" si="4"/>
        <v>3634.0312499999995</v>
      </c>
      <c r="DH54" s="19">
        <f t="shared" si="4"/>
        <v>3634.0312499999995</v>
      </c>
      <c r="DI54" s="19">
        <f t="shared" si="4"/>
        <v>3634.0312499999995</v>
      </c>
      <c r="DJ54" s="19">
        <f t="shared" si="4"/>
        <v>3634.0312499999995</v>
      </c>
      <c r="DK54" s="19">
        <f t="shared" si="4"/>
        <v>3634.0312499999995</v>
      </c>
      <c r="DL54" s="19">
        <f t="shared" si="4"/>
        <v>3634.0312499999995</v>
      </c>
      <c r="DM54" s="19">
        <f t="shared" si="4"/>
        <v>3634.0312499999995</v>
      </c>
      <c r="DN54" s="19">
        <f t="shared" si="4"/>
        <v>3634.0312499999995</v>
      </c>
      <c r="DO54" s="19">
        <f t="shared" si="4"/>
        <v>3634.0312499999995</v>
      </c>
      <c r="DP54" s="19">
        <f t="shared" si="4"/>
        <v>3634.0312499999995</v>
      </c>
      <c r="DQ54" s="19">
        <f t="shared" si="4"/>
        <v>3634.0312499999995</v>
      </c>
      <c r="DR54" s="20">
        <f t="shared" si="4"/>
        <v>3634.0312499999995</v>
      </c>
    </row>
    <row r="55" spans="1:122" s="8" customFormat="1" x14ac:dyDescent="0.25">
      <c r="A55" s="12"/>
      <c r="B55" s="86" t="s">
        <v>90</v>
      </c>
      <c r="C55" s="106">
        <f t="shared" ref="C55:BN55" si="5">IF($C$9="Yes",$C$29*$C$31*$C$32,0)</f>
        <v>2.4300000000000002</v>
      </c>
      <c r="D55" s="107">
        <f t="shared" si="5"/>
        <v>2.4300000000000002</v>
      </c>
      <c r="E55" s="107">
        <f t="shared" si="5"/>
        <v>2.4300000000000002</v>
      </c>
      <c r="F55" s="107">
        <f t="shared" si="5"/>
        <v>2.4300000000000002</v>
      </c>
      <c r="G55" s="107">
        <f t="shared" si="5"/>
        <v>2.4300000000000002</v>
      </c>
      <c r="H55" s="107">
        <f t="shared" si="5"/>
        <v>2.4300000000000002</v>
      </c>
      <c r="I55" s="107">
        <f t="shared" si="5"/>
        <v>2.4300000000000002</v>
      </c>
      <c r="J55" s="107">
        <f t="shared" si="5"/>
        <v>2.4300000000000002</v>
      </c>
      <c r="K55" s="107">
        <f t="shared" si="5"/>
        <v>2.4300000000000002</v>
      </c>
      <c r="L55" s="107">
        <f t="shared" si="5"/>
        <v>2.4300000000000002</v>
      </c>
      <c r="M55" s="107">
        <f t="shared" si="5"/>
        <v>2.4300000000000002</v>
      </c>
      <c r="N55" s="108">
        <f t="shared" si="5"/>
        <v>2.4300000000000002</v>
      </c>
      <c r="O55" s="106">
        <f t="shared" si="5"/>
        <v>2.4300000000000002</v>
      </c>
      <c r="P55" s="107">
        <f t="shared" si="5"/>
        <v>2.4300000000000002</v>
      </c>
      <c r="Q55" s="107">
        <f t="shared" si="5"/>
        <v>2.4300000000000002</v>
      </c>
      <c r="R55" s="107">
        <f t="shared" si="5"/>
        <v>2.4300000000000002</v>
      </c>
      <c r="S55" s="107">
        <f t="shared" si="5"/>
        <v>2.4300000000000002</v>
      </c>
      <c r="T55" s="107">
        <f t="shared" si="5"/>
        <v>2.4300000000000002</v>
      </c>
      <c r="U55" s="107">
        <f t="shared" si="5"/>
        <v>2.4300000000000002</v>
      </c>
      <c r="V55" s="107">
        <f t="shared" si="5"/>
        <v>2.4300000000000002</v>
      </c>
      <c r="W55" s="107">
        <f t="shared" si="5"/>
        <v>2.4300000000000002</v>
      </c>
      <c r="X55" s="107">
        <f t="shared" si="5"/>
        <v>2.4300000000000002</v>
      </c>
      <c r="Y55" s="107">
        <f t="shared" si="5"/>
        <v>2.4300000000000002</v>
      </c>
      <c r="Z55" s="108">
        <f t="shared" si="5"/>
        <v>2.4300000000000002</v>
      </c>
      <c r="AA55" s="106">
        <f t="shared" si="5"/>
        <v>2.4300000000000002</v>
      </c>
      <c r="AB55" s="107">
        <f t="shared" si="5"/>
        <v>2.4300000000000002</v>
      </c>
      <c r="AC55" s="107">
        <f t="shared" si="5"/>
        <v>2.4300000000000002</v>
      </c>
      <c r="AD55" s="107">
        <f t="shared" si="5"/>
        <v>2.4300000000000002</v>
      </c>
      <c r="AE55" s="107">
        <f t="shared" si="5"/>
        <v>2.4300000000000002</v>
      </c>
      <c r="AF55" s="107">
        <f t="shared" si="5"/>
        <v>2.4300000000000002</v>
      </c>
      <c r="AG55" s="107">
        <f t="shared" si="5"/>
        <v>2.4300000000000002</v>
      </c>
      <c r="AH55" s="107">
        <f t="shared" si="5"/>
        <v>2.4300000000000002</v>
      </c>
      <c r="AI55" s="107">
        <f t="shared" si="5"/>
        <v>2.4300000000000002</v>
      </c>
      <c r="AJ55" s="107">
        <f t="shared" si="5"/>
        <v>2.4300000000000002</v>
      </c>
      <c r="AK55" s="107">
        <f t="shared" si="5"/>
        <v>2.4300000000000002</v>
      </c>
      <c r="AL55" s="108">
        <f t="shared" si="5"/>
        <v>2.4300000000000002</v>
      </c>
      <c r="AM55" s="106">
        <f t="shared" si="5"/>
        <v>2.4300000000000002</v>
      </c>
      <c r="AN55" s="107">
        <f t="shared" si="5"/>
        <v>2.4300000000000002</v>
      </c>
      <c r="AO55" s="107">
        <f t="shared" si="5"/>
        <v>2.4300000000000002</v>
      </c>
      <c r="AP55" s="107">
        <f t="shared" si="5"/>
        <v>2.4300000000000002</v>
      </c>
      <c r="AQ55" s="107">
        <f t="shared" si="5"/>
        <v>2.4300000000000002</v>
      </c>
      <c r="AR55" s="107">
        <f t="shared" si="5"/>
        <v>2.4300000000000002</v>
      </c>
      <c r="AS55" s="107">
        <f t="shared" si="5"/>
        <v>2.4300000000000002</v>
      </c>
      <c r="AT55" s="107">
        <f t="shared" si="5"/>
        <v>2.4300000000000002</v>
      </c>
      <c r="AU55" s="107">
        <f t="shared" si="5"/>
        <v>2.4300000000000002</v>
      </c>
      <c r="AV55" s="107">
        <f t="shared" si="5"/>
        <v>2.4300000000000002</v>
      </c>
      <c r="AW55" s="107">
        <f t="shared" si="5"/>
        <v>2.4300000000000002</v>
      </c>
      <c r="AX55" s="108">
        <f t="shared" si="5"/>
        <v>2.4300000000000002</v>
      </c>
      <c r="AY55" s="106">
        <f t="shared" si="5"/>
        <v>2.4300000000000002</v>
      </c>
      <c r="AZ55" s="107">
        <f t="shared" si="5"/>
        <v>2.4300000000000002</v>
      </c>
      <c r="BA55" s="107">
        <f t="shared" si="5"/>
        <v>2.4300000000000002</v>
      </c>
      <c r="BB55" s="107">
        <f t="shared" si="5"/>
        <v>2.4300000000000002</v>
      </c>
      <c r="BC55" s="107">
        <f t="shared" si="5"/>
        <v>2.4300000000000002</v>
      </c>
      <c r="BD55" s="107">
        <f t="shared" si="5"/>
        <v>2.4300000000000002</v>
      </c>
      <c r="BE55" s="107">
        <f t="shared" si="5"/>
        <v>2.4300000000000002</v>
      </c>
      <c r="BF55" s="107">
        <f t="shared" si="5"/>
        <v>2.4300000000000002</v>
      </c>
      <c r="BG55" s="107">
        <f t="shared" si="5"/>
        <v>2.4300000000000002</v>
      </c>
      <c r="BH55" s="107">
        <f t="shared" si="5"/>
        <v>2.4300000000000002</v>
      </c>
      <c r="BI55" s="107">
        <f t="shared" si="5"/>
        <v>2.4300000000000002</v>
      </c>
      <c r="BJ55" s="108">
        <f t="shared" si="5"/>
        <v>2.4300000000000002</v>
      </c>
      <c r="BK55" s="106">
        <f t="shared" si="5"/>
        <v>2.4300000000000002</v>
      </c>
      <c r="BL55" s="107">
        <f t="shared" si="5"/>
        <v>2.4300000000000002</v>
      </c>
      <c r="BM55" s="107">
        <f t="shared" si="5"/>
        <v>2.4300000000000002</v>
      </c>
      <c r="BN55" s="107">
        <f t="shared" si="5"/>
        <v>2.4300000000000002</v>
      </c>
      <c r="BO55" s="107">
        <f t="shared" ref="BO55:CH55" si="6">IF($C$9="Yes",$C$29*$C$31*$C$32,0)</f>
        <v>2.4300000000000002</v>
      </c>
      <c r="BP55" s="107">
        <f t="shared" si="6"/>
        <v>2.4300000000000002</v>
      </c>
      <c r="BQ55" s="107">
        <f t="shared" si="6"/>
        <v>2.4300000000000002</v>
      </c>
      <c r="BR55" s="107">
        <f t="shared" si="6"/>
        <v>2.4300000000000002</v>
      </c>
      <c r="BS55" s="107">
        <f t="shared" si="6"/>
        <v>2.4300000000000002</v>
      </c>
      <c r="BT55" s="107">
        <f t="shared" si="6"/>
        <v>2.4300000000000002</v>
      </c>
      <c r="BU55" s="107">
        <f t="shared" si="6"/>
        <v>2.4300000000000002</v>
      </c>
      <c r="BV55" s="108">
        <f t="shared" si="6"/>
        <v>2.4300000000000002</v>
      </c>
      <c r="BW55" s="106">
        <f t="shared" si="6"/>
        <v>2.4300000000000002</v>
      </c>
      <c r="BX55" s="107">
        <f t="shared" si="6"/>
        <v>2.4300000000000002</v>
      </c>
      <c r="BY55" s="107">
        <f t="shared" si="6"/>
        <v>2.4300000000000002</v>
      </c>
      <c r="BZ55" s="107">
        <f t="shared" si="6"/>
        <v>2.4300000000000002</v>
      </c>
      <c r="CA55" s="107">
        <f t="shared" si="6"/>
        <v>2.4300000000000002</v>
      </c>
      <c r="CB55" s="107">
        <f t="shared" si="6"/>
        <v>2.4300000000000002</v>
      </c>
      <c r="CC55" s="107">
        <f t="shared" si="6"/>
        <v>2.4300000000000002</v>
      </c>
      <c r="CD55" s="107">
        <f t="shared" si="6"/>
        <v>2.4300000000000002</v>
      </c>
      <c r="CE55" s="107">
        <f t="shared" si="6"/>
        <v>2.4300000000000002</v>
      </c>
      <c r="CF55" s="107">
        <f t="shared" si="6"/>
        <v>2.4300000000000002</v>
      </c>
      <c r="CG55" s="107">
        <f t="shared" si="6"/>
        <v>2.4300000000000002</v>
      </c>
      <c r="CH55" s="108">
        <f t="shared" si="6"/>
        <v>2.4300000000000002</v>
      </c>
      <c r="CI55" s="109">
        <f>IF($C$9="Yes",$C$30*$C$31*$C$32,0)</f>
        <v>1.8899999999999997</v>
      </c>
      <c r="CJ55" s="110">
        <f t="shared" ref="CJ55:DR55" si="7">IF($C$9="Yes",$C$30*$C$31*$C$32,0)</f>
        <v>1.8899999999999997</v>
      </c>
      <c r="CK55" s="110">
        <f t="shared" si="7"/>
        <v>1.8899999999999997</v>
      </c>
      <c r="CL55" s="110">
        <f t="shared" si="7"/>
        <v>1.8899999999999997</v>
      </c>
      <c r="CM55" s="110">
        <f t="shared" si="7"/>
        <v>1.8899999999999997</v>
      </c>
      <c r="CN55" s="110">
        <f t="shared" si="7"/>
        <v>1.8899999999999997</v>
      </c>
      <c r="CO55" s="110">
        <f t="shared" si="7"/>
        <v>1.8899999999999997</v>
      </c>
      <c r="CP55" s="110">
        <f t="shared" si="7"/>
        <v>1.8899999999999997</v>
      </c>
      <c r="CQ55" s="110">
        <f t="shared" si="7"/>
        <v>1.8899999999999997</v>
      </c>
      <c r="CR55" s="110">
        <f t="shared" si="7"/>
        <v>1.8899999999999997</v>
      </c>
      <c r="CS55" s="110">
        <f t="shared" si="7"/>
        <v>1.8899999999999997</v>
      </c>
      <c r="CT55" s="111">
        <f t="shared" si="7"/>
        <v>1.8899999999999997</v>
      </c>
      <c r="CU55" s="109">
        <f t="shared" si="7"/>
        <v>1.8899999999999997</v>
      </c>
      <c r="CV55" s="110">
        <f t="shared" si="7"/>
        <v>1.8899999999999997</v>
      </c>
      <c r="CW55" s="110">
        <f t="shared" si="7"/>
        <v>1.8899999999999997</v>
      </c>
      <c r="CX55" s="110">
        <f t="shared" si="7"/>
        <v>1.8899999999999997</v>
      </c>
      <c r="CY55" s="110">
        <f t="shared" si="7"/>
        <v>1.8899999999999997</v>
      </c>
      <c r="CZ55" s="110">
        <f t="shared" si="7"/>
        <v>1.8899999999999997</v>
      </c>
      <c r="DA55" s="110">
        <f t="shared" si="7"/>
        <v>1.8899999999999997</v>
      </c>
      <c r="DB55" s="110">
        <f t="shared" si="7"/>
        <v>1.8899999999999997</v>
      </c>
      <c r="DC55" s="110">
        <f t="shared" si="7"/>
        <v>1.8899999999999997</v>
      </c>
      <c r="DD55" s="110">
        <f t="shared" si="7"/>
        <v>1.8899999999999997</v>
      </c>
      <c r="DE55" s="110">
        <f t="shared" si="7"/>
        <v>1.8899999999999997</v>
      </c>
      <c r="DF55" s="111">
        <f t="shared" si="7"/>
        <v>1.8899999999999997</v>
      </c>
      <c r="DG55" s="109">
        <f t="shared" si="7"/>
        <v>1.8899999999999997</v>
      </c>
      <c r="DH55" s="110">
        <f t="shared" si="7"/>
        <v>1.8899999999999997</v>
      </c>
      <c r="DI55" s="110">
        <f t="shared" si="7"/>
        <v>1.8899999999999997</v>
      </c>
      <c r="DJ55" s="110">
        <f t="shared" si="7"/>
        <v>1.8899999999999997</v>
      </c>
      <c r="DK55" s="110">
        <f t="shared" si="7"/>
        <v>1.8899999999999997</v>
      </c>
      <c r="DL55" s="110">
        <f t="shared" si="7"/>
        <v>1.8899999999999997</v>
      </c>
      <c r="DM55" s="110">
        <f t="shared" si="7"/>
        <v>1.8899999999999997</v>
      </c>
      <c r="DN55" s="110">
        <f t="shared" si="7"/>
        <v>1.8899999999999997</v>
      </c>
      <c r="DO55" s="110">
        <f t="shared" si="7"/>
        <v>1.8899999999999997</v>
      </c>
      <c r="DP55" s="110">
        <f t="shared" si="7"/>
        <v>1.8899999999999997</v>
      </c>
      <c r="DQ55" s="110">
        <f t="shared" si="7"/>
        <v>1.8899999999999997</v>
      </c>
      <c r="DR55" s="111">
        <f t="shared" si="7"/>
        <v>1.8899999999999997</v>
      </c>
    </row>
    <row r="56" spans="1:122" s="8" customFormat="1" x14ac:dyDescent="0.25">
      <c r="A56" s="12"/>
      <c r="B56" s="86" t="s">
        <v>91</v>
      </c>
      <c r="C56" s="106">
        <f>IF($C$9="Yes",IF($C$10="Yes",$C$33*$C$35*$C$36,0),0)</f>
        <v>0.81</v>
      </c>
      <c r="D56" s="107">
        <f t="shared" ref="D56:BO56" si="8">IF($C$9="Yes",IF($C$10="Yes",$C$33*$C$35*$C$36,0),0)</f>
        <v>0.81</v>
      </c>
      <c r="E56" s="107">
        <f t="shared" si="8"/>
        <v>0.81</v>
      </c>
      <c r="F56" s="107">
        <f t="shared" si="8"/>
        <v>0.81</v>
      </c>
      <c r="G56" s="107">
        <f t="shared" si="8"/>
        <v>0.81</v>
      </c>
      <c r="H56" s="107">
        <f t="shared" si="8"/>
        <v>0.81</v>
      </c>
      <c r="I56" s="107">
        <f t="shared" si="8"/>
        <v>0.81</v>
      </c>
      <c r="J56" s="107">
        <f t="shared" si="8"/>
        <v>0.81</v>
      </c>
      <c r="K56" s="107">
        <f t="shared" si="8"/>
        <v>0.81</v>
      </c>
      <c r="L56" s="107">
        <f t="shared" si="8"/>
        <v>0.81</v>
      </c>
      <c r="M56" s="107">
        <f t="shared" si="8"/>
        <v>0.81</v>
      </c>
      <c r="N56" s="108">
        <f t="shared" si="8"/>
        <v>0.81</v>
      </c>
      <c r="O56" s="106">
        <f t="shared" si="8"/>
        <v>0.81</v>
      </c>
      <c r="P56" s="107">
        <f t="shared" si="8"/>
        <v>0.81</v>
      </c>
      <c r="Q56" s="107">
        <f t="shared" si="8"/>
        <v>0.81</v>
      </c>
      <c r="R56" s="107">
        <f t="shared" si="8"/>
        <v>0.81</v>
      </c>
      <c r="S56" s="107">
        <f t="shared" si="8"/>
        <v>0.81</v>
      </c>
      <c r="T56" s="107">
        <f t="shared" si="8"/>
        <v>0.81</v>
      </c>
      <c r="U56" s="107">
        <f t="shared" si="8"/>
        <v>0.81</v>
      </c>
      <c r="V56" s="107">
        <f t="shared" si="8"/>
        <v>0.81</v>
      </c>
      <c r="W56" s="107">
        <f t="shared" si="8"/>
        <v>0.81</v>
      </c>
      <c r="X56" s="107">
        <f t="shared" si="8"/>
        <v>0.81</v>
      </c>
      <c r="Y56" s="107">
        <f t="shared" si="8"/>
        <v>0.81</v>
      </c>
      <c r="Z56" s="108">
        <f t="shared" si="8"/>
        <v>0.81</v>
      </c>
      <c r="AA56" s="106">
        <f t="shared" si="8"/>
        <v>0.81</v>
      </c>
      <c r="AB56" s="107">
        <f t="shared" si="8"/>
        <v>0.81</v>
      </c>
      <c r="AC56" s="107">
        <f t="shared" si="8"/>
        <v>0.81</v>
      </c>
      <c r="AD56" s="107">
        <f t="shared" si="8"/>
        <v>0.81</v>
      </c>
      <c r="AE56" s="107">
        <f t="shared" si="8"/>
        <v>0.81</v>
      </c>
      <c r="AF56" s="107">
        <f t="shared" si="8"/>
        <v>0.81</v>
      </c>
      <c r="AG56" s="107">
        <f t="shared" si="8"/>
        <v>0.81</v>
      </c>
      <c r="AH56" s="107">
        <f t="shared" si="8"/>
        <v>0.81</v>
      </c>
      <c r="AI56" s="107">
        <f t="shared" si="8"/>
        <v>0.81</v>
      </c>
      <c r="AJ56" s="107">
        <f t="shared" si="8"/>
        <v>0.81</v>
      </c>
      <c r="AK56" s="107">
        <f t="shared" si="8"/>
        <v>0.81</v>
      </c>
      <c r="AL56" s="108">
        <f t="shared" si="8"/>
        <v>0.81</v>
      </c>
      <c r="AM56" s="106">
        <f t="shared" si="8"/>
        <v>0.81</v>
      </c>
      <c r="AN56" s="107">
        <f t="shared" si="8"/>
        <v>0.81</v>
      </c>
      <c r="AO56" s="107">
        <f t="shared" si="8"/>
        <v>0.81</v>
      </c>
      <c r="AP56" s="107">
        <f t="shared" si="8"/>
        <v>0.81</v>
      </c>
      <c r="AQ56" s="107">
        <f t="shared" si="8"/>
        <v>0.81</v>
      </c>
      <c r="AR56" s="107">
        <f t="shared" si="8"/>
        <v>0.81</v>
      </c>
      <c r="AS56" s="107">
        <f t="shared" si="8"/>
        <v>0.81</v>
      </c>
      <c r="AT56" s="107">
        <f t="shared" si="8"/>
        <v>0.81</v>
      </c>
      <c r="AU56" s="107">
        <f t="shared" si="8"/>
        <v>0.81</v>
      </c>
      <c r="AV56" s="107">
        <f t="shared" si="8"/>
        <v>0.81</v>
      </c>
      <c r="AW56" s="107">
        <f t="shared" si="8"/>
        <v>0.81</v>
      </c>
      <c r="AX56" s="108">
        <f t="shared" si="8"/>
        <v>0.81</v>
      </c>
      <c r="AY56" s="106">
        <f t="shared" si="8"/>
        <v>0.81</v>
      </c>
      <c r="AZ56" s="107">
        <f t="shared" si="8"/>
        <v>0.81</v>
      </c>
      <c r="BA56" s="107">
        <f t="shared" si="8"/>
        <v>0.81</v>
      </c>
      <c r="BB56" s="107">
        <f t="shared" si="8"/>
        <v>0.81</v>
      </c>
      <c r="BC56" s="107">
        <f t="shared" si="8"/>
        <v>0.81</v>
      </c>
      <c r="BD56" s="107">
        <f t="shared" si="8"/>
        <v>0.81</v>
      </c>
      <c r="BE56" s="107">
        <f t="shared" si="8"/>
        <v>0.81</v>
      </c>
      <c r="BF56" s="107">
        <f t="shared" si="8"/>
        <v>0.81</v>
      </c>
      <c r="BG56" s="107">
        <f t="shared" si="8"/>
        <v>0.81</v>
      </c>
      <c r="BH56" s="107">
        <f t="shared" si="8"/>
        <v>0.81</v>
      </c>
      <c r="BI56" s="107">
        <f t="shared" si="8"/>
        <v>0.81</v>
      </c>
      <c r="BJ56" s="108">
        <f t="shared" si="8"/>
        <v>0.81</v>
      </c>
      <c r="BK56" s="106">
        <f t="shared" si="8"/>
        <v>0.81</v>
      </c>
      <c r="BL56" s="107">
        <f t="shared" si="8"/>
        <v>0.81</v>
      </c>
      <c r="BM56" s="107">
        <f t="shared" si="8"/>
        <v>0.81</v>
      </c>
      <c r="BN56" s="107">
        <f t="shared" si="8"/>
        <v>0.81</v>
      </c>
      <c r="BO56" s="107">
        <f t="shared" si="8"/>
        <v>0.81</v>
      </c>
      <c r="BP56" s="107">
        <f t="shared" ref="BP56:CH56" si="9">IF($C$9="Yes",IF($C$10="Yes",$C$33*$C$35*$C$36,0),0)</f>
        <v>0.81</v>
      </c>
      <c r="BQ56" s="107">
        <f t="shared" si="9"/>
        <v>0.81</v>
      </c>
      <c r="BR56" s="107">
        <f t="shared" si="9"/>
        <v>0.81</v>
      </c>
      <c r="BS56" s="107">
        <f t="shared" si="9"/>
        <v>0.81</v>
      </c>
      <c r="BT56" s="107">
        <f t="shared" si="9"/>
        <v>0.81</v>
      </c>
      <c r="BU56" s="107">
        <f t="shared" si="9"/>
        <v>0.81</v>
      </c>
      <c r="BV56" s="108">
        <f t="shared" si="9"/>
        <v>0.81</v>
      </c>
      <c r="BW56" s="106">
        <f t="shared" si="9"/>
        <v>0.81</v>
      </c>
      <c r="BX56" s="107">
        <f t="shared" si="9"/>
        <v>0.81</v>
      </c>
      <c r="BY56" s="107">
        <f t="shared" si="9"/>
        <v>0.81</v>
      </c>
      <c r="BZ56" s="107">
        <f t="shared" si="9"/>
        <v>0.81</v>
      </c>
      <c r="CA56" s="107">
        <f t="shared" si="9"/>
        <v>0.81</v>
      </c>
      <c r="CB56" s="107">
        <f t="shared" si="9"/>
        <v>0.81</v>
      </c>
      <c r="CC56" s="107">
        <f t="shared" si="9"/>
        <v>0.81</v>
      </c>
      <c r="CD56" s="107">
        <f t="shared" si="9"/>
        <v>0.81</v>
      </c>
      <c r="CE56" s="107">
        <f t="shared" si="9"/>
        <v>0.81</v>
      </c>
      <c r="CF56" s="107">
        <f t="shared" si="9"/>
        <v>0.81</v>
      </c>
      <c r="CG56" s="107">
        <f t="shared" si="9"/>
        <v>0.81</v>
      </c>
      <c r="CH56" s="108">
        <f t="shared" si="9"/>
        <v>0.81</v>
      </c>
      <c r="CI56" s="109">
        <f>IF($C$9="Yes",IF($C$10="Yes",$C$34*$C$35*$C$36,0),0)</f>
        <v>0.63</v>
      </c>
      <c r="CJ56" s="110">
        <f t="shared" ref="CJ56:DR56" si="10">IF($C$9="Yes",IF($C$10="Yes",$C$34*$C$35*$C$36,0),0)</f>
        <v>0.63</v>
      </c>
      <c r="CK56" s="110">
        <f t="shared" si="10"/>
        <v>0.63</v>
      </c>
      <c r="CL56" s="110">
        <f t="shared" si="10"/>
        <v>0.63</v>
      </c>
      <c r="CM56" s="110">
        <f t="shared" si="10"/>
        <v>0.63</v>
      </c>
      <c r="CN56" s="110">
        <f t="shared" si="10"/>
        <v>0.63</v>
      </c>
      <c r="CO56" s="110">
        <f t="shared" si="10"/>
        <v>0.63</v>
      </c>
      <c r="CP56" s="110">
        <f t="shared" si="10"/>
        <v>0.63</v>
      </c>
      <c r="CQ56" s="110">
        <f t="shared" si="10"/>
        <v>0.63</v>
      </c>
      <c r="CR56" s="110">
        <f t="shared" si="10"/>
        <v>0.63</v>
      </c>
      <c r="CS56" s="110">
        <f t="shared" si="10"/>
        <v>0.63</v>
      </c>
      <c r="CT56" s="111">
        <f t="shared" si="10"/>
        <v>0.63</v>
      </c>
      <c r="CU56" s="109">
        <f t="shared" si="10"/>
        <v>0.63</v>
      </c>
      <c r="CV56" s="110">
        <f t="shared" si="10"/>
        <v>0.63</v>
      </c>
      <c r="CW56" s="110">
        <f t="shared" si="10"/>
        <v>0.63</v>
      </c>
      <c r="CX56" s="110">
        <f t="shared" si="10"/>
        <v>0.63</v>
      </c>
      <c r="CY56" s="110">
        <f t="shared" si="10"/>
        <v>0.63</v>
      </c>
      <c r="CZ56" s="110">
        <f t="shared" si="10"/>
        <v>0.63</v>
      </c>
      <c r="DA56" s="110">
        <f t="shared" si="10"/>
        <v>0.63</v>
      </c>
      <c r="DB56" s="110">
        <f t="shared" si="10"/>
        <v>0.63</v>
      </c>
      <c r="DC56" s="110">
        <f t="shared" si="10"/>
        <v>0.63</v>
      </c>
      <c r="DD56" s="110">
        <f t="shared" si="10"/>
        <v>0.63</v>
      </c>
      <c r="DE56" s="110">
        <f t="shared" si="10"/>
        <v>0.63</v>
      </c>
      <c r="DF56" s="111">
        <f t="shared" si="10"/>
        <v>0.63</v>
      </c>
      <c r="DG56" s="109">
        <f t="shared" si="10"/>
        <v>0.63</v>
      </c>
      <c r="DH56" s="110">
        <f t="shared" si="10"/>
        <v>0.63</v>
      </c>
      <c r="DI56" s="110">
        <f t="shared" si="10"/>
        <v>0.63</v>
      </c>
      <c r="DJ56" s="110">
        <f t="shared" si="10"/>
        <v>0.63</v>
      </c>
      <c r="DK56" s="110">
        <f t="shared" si="10"/>
        <v>0.63</v>
      </c>
      <c r="DL56" s="110">
        <f t="shared" si="10"/>
        <v>0.63</v>
      </c>
      <c r="DM56" s="110">
        <f t="shared" si="10"/>
        <v>0.63</v>
      </c>
      <c r="DN56" s="110">
        <f t="shared" si="10"/>
        <v>0.63</v>
      </c>
      <c r="DO56" s="110">
        <f t="shared" si="10"/>
        <v>0.63</v>
      </c>
      <c r="DP56" s="110">
        <f t="shared" si="10"/>
        <v>0.63</v>
      </c>
      <c r="DQ56" s="110">
        <f t="shared" si="10"/>
        <v>0.63</v>
      </c>
      <c r="DR56" s="111">
        <f t="shared" si="10"/>
        <v>0.63</v>
      </c>
    </row>
    <row r="57" spans="1:122" x14ac:dyDescent="0.25">
      <c r="A57" s="12"/>
      <c r="B57" s="86" t="s">
        <v>110</v>
      </c>
      <c r="C57" s="112">
        <f>IF($C$9="Yes",IF($C$11="Yes",$C$37*$C$38*$C$39,0),0)</f>
        <v>4.5</v>
      </c>
      <c r="D57" s="113">
        <f t="shared" ref="D57:BO57" si="11">IF($C$9="Yes",IF($C$11="Yes",$C$37*$C$38*$C$39,0),0)</f>
        <v>4.5</v>
      </c>
      <c r="E57" s="113">
        <f t="shared" si="11"/>
        <v>4.5</v>
      </c>
      <c r="F57" s="113">
        <f t="shared" si="11"/>
        <v>4.5</v>
      </c>
      <c r="G57" s="113">
        <f t="shared" si="11"/>
        <v>4.5</v>
      </c>
      <c r="H57" s="113">
        <f t="shared" si="11"/>
        <v>4.5</v>
      </c>
      <c r="I57" s="113">
        <f t="shared" si="11"/>
        <v>4.5</v>
      </c>
      <c r="J57" s="113">
        <f t="shared" si="11"/>
        <v>4.5</v>
      </c>
      <c r="K57" s="113">
        <f t="shared" si="11"/>
        <v>4.5</v>
      </c>
      <c r="L57" s="113">
        <f t="shared" si="11"/>
        <v>4.5</v>
      </c>
      <c r="M57" s="113">
        <f t="shared" si="11"/>
        <v>4.5</v>
      </c>
      <c r="N57" s="114">
        <f t="shared" si="11"/>
        <v>4.5</v>
      </c>
      <c r="O57" s="112">
        <f t="shared" si="11"/>
        <v>4.5</v>
      </c>
      <c r="P57" s="113">
        <f t="shared" si="11"/>
        <v>4.5</v>
      </c>
      <c r="Q57" s="113">
        <f t="shared" si="11"/>
        <v>4.5</v>
      </c>
      <c r="R57" s="113">
        <f t="shared" si="11"/>
        <v>4.5</v>
      </c>
      <c r="S57" s="113">
        <f t="shared" si="11"/>
        <v>4.5</v>
      </c>
      <c r="T57" s="113">
        <f t="shared" si="11"/>
        <v>4.5</v>
      </c>
      <c r="U57" s="113">
        <f t="shared" si="11"/>
        <v>4.5</v>
      </c>
      <c r="V57" s="113">
        <f t="shared" si="11"/>
        <v>4.5</v>
      </c>
      <c r="W57" s="113">
        <f t="shared" si="11"/>
        <v>4.5</v>
      </c>
      <c r="X57" s="113">
        <f t="shared" si="11"/>
        <v>4.5</v>
      </c>
      <c r="Y57" s="113">
        <f t="shared" si="11"/>
        <v>4.5</v>
      </c>
      <c r="Z57" s="114">
        <f t="shared" si="11"/>
        <v>4.5</v>
      </c>
      <c r="AA57" s="112">
        <f t="shared" si="11"/>
        <v>4.5</v>
      </c>
      <c r="AB57" s="113">
        <f t="shared" si="11"/>
        <v>4.5</v>
      </c>
      <c r="AC57" s="113">
        <f t="shared" si="11"/>
        <v>4.5</v>
      </c>
      <c r="AD57" s="113">
        <f t="shared" si="11"/>
        <v>4.5</v>
      </c>
      <c r="AE57" s="113">
        <f t="shared" si="11"/>
        <v>4.5</v>
      </c>
      <c r="AF57" s="113">
        <f t="shared" si="11"/>
        <v>4.5</v>
      </c>
      <c r="AG57" s="113">
        <f t="shared" si="11"/>
        <v>4.5</v>
      </c>
      <c r="AH57" s="113">
        <f t="shared" si="11"/>
        <v>4.5</v>
      </c>
      <c r="AI57" s="113">
        <f t="shared" si="11"/>
        <v>4.5</v>
      </c>
      <c r="AJ57" s="113">
        <f t="shared" si="11"/>
        <v>4.5</v>
      </c>
      <c r="AK57" s="113">
        <f t="shared" si="11"/>
        <v>4.5</v>
      </c>
      <c r="AL57" s="114">
        <f t="shared" si="11"/>
        <v>4.5</v>
      </c>
      <c r="AM57" s="112">
        <f t="shared" si="11"/>
        <v>4.5</v>
      </c>
      <c r="AN57" s="113">
        <f t="shared" si="11"/>
        <v>4.5</v>
      </c>
      <c r="AO57" s="113">
        <f t="shared" si="11"/>
        <v>4.5</v>
      </c>
      <c r="AP57" s="113">
        <f t="shared" si="11"/>
        <v>4.5</v>
      </c>
      <c r="AQ57" s="113">
        <f t="shared" si="11"/>
        <v>4.5</v>
      </c>
      <c r="AR57" s="113">
        <f t="shared" si="11"/>
        <v>4.5</v>
      </c>
      <c r="AS57" s="113">
        <f t="shared" si="11"/>
        <v>4.5</v>
      </c>
      <c r="AT57" s="113">
        <f t="shared" si="11"/>
        <v>4.5</v>
      </c>
      <c r="AU57" s="113">
        <f t="shared" si="11"/>
        <v>4.5</v>
      </c>
      <c r="AV57" s="113">
        <f t="shared" si="11"/>
        <v>4.5</v>
      </c>
      <c r="AW57" s="113">
        <f t="shared" si="11"/>
        <v>4.5</v>
      </c>
      <c r="AX57" s="114">
        <f t="shared" si="11"/>
        <v>4.5</v>
      </c>
      <c r="AY57" s="112">
        <f t="shared" si="11"/>
        <v>4.5</v>
      </c>
      <c r="AZ57" s="113">
        <f t="shared" si="11"/>
        <v>4.5</v>
      </c>
      <c r="BA57" s="113">
        <f t="shared" si="11"/>
        <v>4.5</v>
      </c>
      <c r="BB57" s="113">
        <f t="shared" si="11"/>
        <v>4.5</v>
      </c>
      <c r="BC57" s="113">
        <f t="shared" si="11"/>
        <v>4.5</v>
      </c>
      <c r="BD57" s="113">
        <f t="shared" si="11"/>
        <v>4.5</v>
      </c>
      <c r="BE57" s="113">
        <f t="shared" si="11"/>
        <v>4.5</v>
      </c>
      <c r="BF57" s="113">
        <f t="shared" si="11"/>
        <v>4.5</v>
      </c>
      <c r="BG57" s="113">
        <f t="shared" si="11"/>
        <v>4.5</v>
      </c>
      <c r="BH57" s="113">
        <f t="shared" si="11"/>
        <v>4.5</v>
      </c>
      <c r="BI57" s="113">
        <f t="shared" si="11"/>
        <v>4.5</v>
      </c>
      <c r="BJ57" s="114">
        <f t="shared" si="11"/>
        <v>4.5</v>
      </c>
      <c r="BK57" s="112">
        <f t="shared" si="11"/>
        <v>4.5</v>
      </c>
      <c r="BL57" s="113">
        <f t="shared" si="11"/>
        <v>4.5</v>
      </c>
      <c r="BM57" s="113">
        <f t="shared" si="11"/>
        <v>4.5</v>
      </c>
      <c r="BN57" s="113">
        <f t="shared" si="11"/>
        <v>4.5</v>
      </c>
      <c r="BO57" s="113">
        <f t="shared" si="11"/>
        <v>4.5</v>
      </c>
      <c r="BP57" s="113">
        <f t="shared" ref="BP57:DR57" si="12">IF($C$9="Yes",IF($C$11="Yes",$C$37*$C$38*$C$39,0),0)</f>
        <v>4.5</v>
      </c>
      <c r="BQ57" s="113">
        <f t="shared" si="12"/>
        <v>4.5</v>
      </c>
      <c r="BR57" s="113">
        <f t="shared" si="12"/>
        <v>4.5</v>
      </c>
      <c r="BS57" s="113">
        <f t="shared" si="12"/>
        <v>4.5</v>
      </c>
      <c r="BT57" s="113">
        <f t="shared" si="12"/>
        <v>4.5</v>
      </c>
      <c r="BU57" s="113">
        <f t="shared" si="12"/>
        <v>4.5</v>
      </c>
      <c r="BV57" s="114">
        <f t="shared" si="12"/>
        <v>4.5</v>
      </c>
      <c r="BW57" s="112">
        <f t="shared" si="12"/>
        <v>4.5</v>
      </c>
      <c r="BX57" s="113">
        <f t="shared" si="12"/>
        <v>4.5</v>
      </c>
      <c r="BY57" s="113">
        <f t="shared" si="12"/>
        <v>4.5</v>
      </c>
      <c r="BZ57" s="113">
        <f t="shared" si="12"/>
        <v>4.5</v>
      </c>
      <c r="CA57" s="113">
        <f t="shared" si="12"/>
        <v>4.5</v>
      </c>
      <c r="CB57" s="113">
        <f t="shared" si="12"/>
        <v>4.5</v>
      </c>
      <c r="CC57" s="113">
        <f t="shared" si="12"/>
        <v>4.5</v>
      </c>
      <c r="CD57" s="113">
        <f t="shared" si="12"/>
        <v>4.5</v>
      </c>
      <c r="CE57" s="113">
        <f t="shared" si="12"/>
        <v>4.5</v>
      </c>
      <c r="CF57" s="113">
        <f t="shared" si="12"/>
        <v>4.5</v>
      </c>
      <c r="CG57" s="113">
        <f t="shared" si="12"/>
        <v>4.5</v>
      </c>
      <c r="CH57" s="114">
        <f t="shared" si="12"/>
        <v>4.5</v>
      </c>
      <c r="CI57" s="112">
        <f t="shared" si="12"/>
        <v>4.5</v>
      </c>
      <c r="CJ57" s="113">
        <f t="shared" si="12"/>
        <v>4.5</v>
      </c>
      <c r="CK57" s="113">
        <f t="shared" si="12"/>
        <v>4.5</v>
      </c>
      <c r="CL57" s="113">
        <f t="shared" si="12"/>
        <v>4.5</v>
      </c>
      <c r="CM57" s="113">
        <f t="shared" si="12"/>
        <v>4.5</v>
      </c>
      <c r="CN57" s="113">
        <f t="shared" si="12"/>
        <v>4.5</v>
      </c>
      <c r="CO57" s="113">
        <f t="shared" si="12"/>
        <v>4.5</v>
      </c>
      <c r="CP57" s="113">
        <f t="shared" si="12"/>
        <v>4.5</v>
      </c>
      <c r="CQ57" s="113">
        <f t="shared" si="12"/>
        <v>4.5</v>
      </c>
      <c r="CR57" s="113">
        <f t="shared" si="12"/>
        <v>4.5</v>
      </c>
      <c r="CS57" s="113">
        <f t="shared" si="12"/>
        <v>4.5</v>
      </c>
      <c r="CT57" s="114">
        <f t="shared" si="12"/>
        <v>4.5</v>
      </c>
      <c r="CU57" s="112">
        <f t="shared" si="12"/>
        <v>4.5</v>
      </c>
      <c r="CV57" s="113">
        <f t="shared" si="12"/>
        <v>4.5</v>
      </c>
      <c r="CW57" s="113">
        <f t="shared" si="12"/>
        <v>4.5</v>
      </c>
      <c r="CX57" s="113">
        <f t="shared" si="12"/>
        <v>4.5</v>
      </c>
      <c r="CY57" s="113">
        <f t="shared" si="12"/>
        <v>4.5</v>
      </c>
      <c r="CZ57" s="113">
        <f t="shared" si="12"/>
        <v>4.5</v>
      </c>
      <c r="DA57" s="113">
        <f t="shared" si="12"/>
        <v>4.5</v>
      </c>
      <c r="DB57" s="113">
        <f t="shared" si="12"/>
        <v>4.5</v>
      </c>
      <c r="DC57" s="113">
        <f t="shared" si="12"/>
        <v>4.5</v>
      </c>
      <c r="DD57" s="113">
        <f t="shared" si="12"/>
        <v>4.5</v>
      </c>
      <c r="DE57" s="113">
        <f t="shared" si="12"/>
        <v>4.5</v>
      </c>
      <c r="DF57" s="114">
        <f t="shared" si="12"/>
        <v>4.5</v>
      </c>
      <c r="DG57" s="112">
        <f t="shared" si="12"/>
        <v>4.5</v>
      </c>
      <c r="DH57" s="113">
        <f t="shared" si="12"/>
        <v>4.5</v>
      </c>
      <c r="DI57" s="113">
        <f t="shared" si="12"/>
        <v>4.5</v>
      </c>
      <c r="DJ57" s="113">
        <f t="shared" si="12"/>
        <v>4.5</v>
      </c>
      <c r="DK57" s="113">
        <f t="shared" si="12"/>
        <v>4.5</v>
      </c>
      <c r="DL57" s="113">
        <f t="shared" si="12"/>
        <v>4.5</v>
      </c>
      <c r="DM57" s="113">
        <f t="shared" si="12"/>
        <v>4.5</v>
      </c>
      <c r="DN57" s="113">
        <f t="shared" si="12"/>
        <v>4.5</v>
      </c>
      <c r="DO57" s="113">
        <f t="shared" si="12"/>
        <v>4.5</v>
      </c>
      <c r="DP57" s="113">
        <f t="shared" si="12"/>
        <v>4.5</v>
      </c>
      <c r="DQ57" s="113">
        <f t="shared" si="12"/>
        <v>4.5</v>
      </c>
      <c r="DR57" s="114">
        <f t="shared" si="12"/>
        <v>4.5</v>
      </c>
    </row>
    <row r="58" spans="1:122" x14ac:dyDescent="0.25">
      <c r="A58" s="12"/>
      <c r="B58" s="86" t="s">
        <v>93</v>
      </c>
      <c r="C58" s="112">
        <f>IF($C$9="Yes",IF($C$12="Yes",$C$40*$C$41*$C$42,0),0)</f>
        <v>3.6</v>
      </c>
      <c r="D58" s="113">
        <f t="shared" ref="D58:BO58" si="13">IF($C$9="Yes",IF($C$12="Yes",$C$40*$C$41*$C$42,0),0)</f>
        <v>3.6</v>
      </c>
      <c r="E58" s="113">
        <f t="shared" si="13"/>
        <v>3.6</v>
      </c>
      <c r="F58" s="113">
        <f t="shared" si="13"/>
        <v>3.6</v>
      </c>
      <c r="G58" s="113">
        <f t="shared" si="13"/>
        <v>3.6</v>
      </c>
      <c r="H58" s="113">
        <f t="shared" si="13"/>
        <v>3.6</v>
      </c>
      <c r="I58" s="113">
        <f t="shared" si="13"/>
        <v>3.6</v>
      </c>
      <c r="J58" s="113">
        <f t="shared" si="13"/>
        <v>3.6</v>
      </c>
      <c r="K58" s="113">
        <f t="shared" si="13"/>
        <v>3.6</v>
      </c>
      <c r="L58" s="113">
        <f t="shared" si="13"/>
        <v>3.6</v>
      </c>
      <c r="M58" s="113">
        <f t="shared" si="13"/>
        <v>3.6</v>
      </c>
      <c r="N58" s="114">
        <f t="shared" si="13"/>
        <v>3.6</v>
      </c>
      <c r="O58" s="112">
        <f t="shared" si="13"/>
        <v>3.6</v>
      </c>
      <c r="P58" s="113">
        <f t="shared" si="13"/>
        <v>3.6</v>
      </c>
      <c r="Q58" s="113">
        <f t="shared" si="13"/>
        <v>3.6</v>
      </c>
      <c r="R58" s="113">
        <f t="shared" si="13"/>
        <v>3.6</v>
      </c>
      <c r="S58" s="113">
        <f t="shared" si="13"/>
        <v>3.6</v>
      </c>
      <c r="T58" s="113">
        <f t="shared" si="13"/>
        <v>3.6</v>
      </c>
      <c r="U58" s="113">
        <f t="shared" si="13"/>
        <v>3.6</v>
      </c>
      <c r="V58" s="113">
        <f t="shared" si="13"/>
        <v>3.6</v>
      </c>
      <c r="W58" s="113">
        <f t="shared" si="13"/>
        <v>3.6</v>
      </c>
      <c r="X58" s="113">
        <f t="shared" si="13"/>
        <v>3.6</v>
      </c>
      <c r="Y58" s="113">
        <f t="shared" si="13"/>
        <v>3.6</v>
      </c>
      <c r="Z58" s="114">
        <f t="shared" si="13"/>
        <v>3.6</v>
      </c>
      <c r="AA58" s="112">
        <f t="shared" si="13"/>
        <v>3.6</v>
      </c>
      <c r="AB58" s="113">
        <f t="shared" si="13"/>
        <v>3.6</v>
      </c>
      <c r="AC58" s="113">
        <f t="shared" si="13"/>
        <v>3.6</v>
      </c>
      <c r="AD58" s="113">
        <f t="shared" si="13"/>
        <v>3.6</v>
      </c>
      <c r="AE58" s="113">
        <f t="shared" si="13"/>
        <v>3.6</v>
      </c>
      <c r="AF58" s="113">
        <f t="shared" si="13"/>
        <v>3.6</v>
      </c>
      <c r="AG58" s="113">
        <f t="shared" si="13"/>
        <v>3.6</v>
      </c>
      <c r="AH58" s="113">
        <f t="shared" si="13"/>
        <v>3.6</v>
      </c>
      <c r="AI58" s="113">
        <f t="shared" si="13"/>
        <v>3.6</v>
      </c>
      <c r="AJ58" s="113">
        <f t="shared" si="13"/>
        <v>3.6</v>
      </c>
      <c r="AK58" s="113">
        <f t="shared" si="13"/>
        <v>3.6</v>
      </c>
      <c r="AL58" s="114">
        <f t="shared" si="13"/>
        <v>3.6</v>
      </c>
      <c r="AM58" s="112">
        <f t="shared" si="13"/>
        <v>3.6</v>
      </c>
      <c r="AN58" s="113">
        <f t="shared" si="13"/>
        <v>3.6</v>
      </c>
      <c r="AO58" s="113">
        <f t="shared" si="13"/>
        <v>3.6</v>
      </c>
      <c r="AP58" s="113">
        <f t="shared" si="13"/>
        <v>3.6</v>
      </c>
      <c r="AQ58" s="113">
        <f t="shared" si="13"/>
        <v>3.6</v>
      </c>
      <c r="AR58" s="113">
        <f t="shared" si="13"/>
        <v>3.6</v>
      </c>
      <c r="AS58" s="113">
        <f t="shared" si="13"/>
        <v>3.6</v>
      </c>
      <c r="AT58" s="113">
        <f t="shared" si="13"/>
        <v>3.6</v>
      </c>
      <c r="AU58" s="113">
        <f t="shared" si="13"/>
        <v>3.6</v>
      </c>
      <c r="AV58" s="113">
        <f t="shared" si="13"/>
        <v>3.6</v>
      </c>
      <c r="AW58" s="113">
        <f t="shared" si="13"/>
        <v>3.6</v>
      </c>
      <c r="AX58" s="114">
        <f t="shared" si="13"/>
        <v>3.6</v>
      </c>
      <c r="AY58" s="112">
        <f t="shared" si="13"/>
        <v>3.6</v>
      </c>
      <c r="AZ58" s="113">
        <f t="shared" si="13"/>
        <v>3.6</v>
      </c>
      <c r="BA58" s="113">
        <f t="shared" si="13"/>
        <v>3.6</v>
      </c>
      <c r="BB58" s="113">
        <f t="shared" si="13"/>
        <v>3.6</v>
      </c>
      <c r="BC58" s="113">
        <f t="shared" si="13"/>
        <v>3.6</v>
      </c>
      <c r="BD58" s="113">
        <f t="shared" si="13"/>
        <v>3.6</v>
      </c>
      <c r="BE58" s="113">
        <f t="shared" si="13"/>
        <v>3.6</v>
      </c>
      <c r="BF58" s="113">
        <f t="shared" si="13"/>
        <v>3.6</v>
      </c>
      <c r="BG58" s="113">
        <f t="shared" si="13"/>
        <v>3.6</v>
      </c>
      <c r="BH58" s="113">
        <f t="shared" si="13"/>
        <v>3.6</v>
      </c>
      <c r="BI58" s="113">
        <f t="shared" si="13"/>
        <v>3.6</v>
      </c>
      <c r="BJ58" s="114">
        <f t="shared" si="13"/>
        <v>3.6</v>
      </c>
      <c r="BK58" s="112">
        <f t="shared" si="13"/>
        <v>3.6</v>
      </c>
      <c r="BL58" s="113">
        <f t="shared" si="13"/>
        <v>3.6</v>
      </c>
      <c r="BM58" s="113">
        <f t="shared" si="13"/>
        <v>3.6</v>
      </c>
      <c r="BN58" s="113">
        <f t="shared" si="13"/>
        <v>3.6</v>
      </c>
      <c r="BO58" s="113">
        <f t="shared" si="13"/>
        <v>3.6</v>
      </c>
      <c r="BP58" s="113">
        <f t="shared" ref="BP58:DR58" si="14">IF($C$9="Yes",IF($C$12="Yes",$C$40*$C$41*$C$42,0),0)</f>
        <v>3.6</v>
      </c>
      <c r="BQ58" s="113">
        <f t="shared" si="14"/>
        <v>3.6</v>
      </c>
      <c r="BR58" s="113">
        <f t="shared" si="14"/>
        <v>3.6</v>
      </c>
      <c r="BS58" s="113">
        <f t="shared" si="14"/>
        <v>3.6</v>
      </c>
      <c r="BT58" s="113">
        <f t="shared" si="14"/>
        <v>3.6</v>
      </c>
      <c r="BU58" s="113">
        <f t="shared" si="14"/>
        <v>3.6</v>
      </c>
      <c r="BV58" s="114">
        <f t="shared" si="14"/>
        <v>3.6</v>
      </c>
      <c r="BW58" s="112">
        <f t="shared" si="14"/>
        <v>3.6</v>
      </c>
      <c r="BX58" s="113">
        <f t="shared" si="14"/>
        <v>3.6</v>
      </c>
      <c r="BY58" s="113">
        <f t="shared" si="14"/>
        <v>3.6</v>
      </c>
      <c r="BZ58" s="113">
        <f t="shared" si="14"/>
        <v>3.6</v>
      </c>
      <c r="CA58" s="113">
        <f t="shared" si="14"/>
        <v>3.6</v>
      </c>
      <c r="CB58" s="113">
        <f t="shared" si="14"/>
        <v>3.6</v>
      </c>
      <c r="CC58" s="113">
        <f t="shared" si="14"/>
        <v>3.6</v>
      </c>
      <c r="CD58" s="113">
        <f t="shared" si="14"/>
        <v>3.6</v>
      </c>
      <c r="CE58" s="113">
        <f t="shared" si="14"/>
        <v>3.6</v>
      </c>
      <c r="CF58" s="113">
        <f t="shared" si="14"/>
        <v>3.6</v>
      </c>
      <c r="CG58" s="113">
        <f t="shared" si="14"/>
        <v>3.6</v>
      </c>
      <c r="CH58" s="114">
        <f t="shared" si="14"/>
        <v>3.6</v>
      </c>
      <c r="CI58" s="112">
        <f t="shared" si="14"/>
        <v>3.6</v>
      </c>
      <c r="CJ58" s="113">
        <f t="shared" si="14"/>
        <v>3.6</v>
      </c>
      <c r="CK58" s="113">
        <f t="shared" si="14"/>
        <v>3.6</v>
      </c>
      <c r="CL58" s="113">
        <f t="shared" si="14"/>
        <v>3.6</v>
      </c>
      <c r="CM58" s="113">
        <f t="shared" si="14"/>
        <v>3.6</v>
      </c>
      <c r="CN58" s="113">
        <f t="shared" si="14"/>
        <v>3.6</v>
      </c>
      <c r="CO58" s="113">
        <f t="shared" si="14"/>
        <v>3.6</v>
      </c>
      <c r="CP58" s="113">
        <f t="shared" si="14"/>
        <v>3.6</v>
      </c>
      <c r="CQ58" s="113">
        <f t="shared" si="14"/>
        <v>3.6</v>
      </c>
      <c r="CR58" s="113">
        <f t="shared" si="14"/>
        <v>3.6</v>
      </c>
      <c r="CS58" s="113">
        <f t="shared" si="14"/>
        <v>3.6</v>
      </c>
      <c r="CT58" s="114">
        <f t="shared" si="14"/>
        <v>3.6</v>
      </c>
      <c r="CU58" s="112">
        <f t="shared" si="14"/>
        <v>3.6</v>
      </c>
      <c r="CV58" s="113">
        <f t="shared" si="14"/>
        <v>3.6</v>
      </c>
      <c r="CW58" s="113">
        <f t="shared" si="14"/>
        <v>3.6</v>
      </c>
      <c r="CX58" s="113">
        <f t="shared" si="14"/>
        <v>3.6</v>
      </c>
      <c r="CY58" s="113">
        <f t="shared" si="14"/>
        <v>3.6</v>
      </c>
      <c r="CZ58" s="113">
        <f t="shared" si="14"/>
        <v>3.6</v>
      </c>
      <c r="DA58" s="113">
        <f t="shared" si="14"/>
        <v>3.6</v>
      </c>
      <c r="DB58" s="113">
        <f t="shared" si="14"/>
        <v>3.6</v>
      </c>
      <c r="DC58" s="113">
        <f t="shared" si="14"/>
        <v>3.6</v>
      </c>
      <c r="DD58" s="113">
        <f t="shared" si="14"/>
        <v>3.6</v>
      </c>
      <c r="DE58" s="113">
        <f t="shared" si="14"/>
        <v>3.6</v>
      </c>
      <c r="DF58" s="114">
        <f t="shared" si="14"/>
        <v>3.6</v>
      </c>
      <c r="DG58" s="112">
        <f t="shared" si="14"/>
        <v>3.6</v>
      </c>
      <c r="DH58" s="113">
        <f t="shared" si="14"/>
        <v>3.6</v>
      </c>
      <c r="DI58" s="113">
        <f t="shared" si="14"/>
        <v>3.6</v>
      </c>
      <c r="DJ58" s="113">
        <f t="shared" si="14"/>
        <v>3.6</v>
      </c>
      <c r="DK58" s="113">
        <f t="shared" si="14"/>
        <v>3.6</v>
      </c>
      <c r="DL58" s="113">
        <f t="shared" si="14"/>
        <v>3.6</v>
      </c>
      <c r="DM58" s="113">
        <f t="shared" si="14"/>
        <v>3.6</v>
      </c>
      <c r="DN58" s="113">
        <f t="shared" si="14"/>
        <v>3.6</v>
      </c>
      <c r="DO58" s="113">
        <f t="shared" si="14"/>
        <v>3.6</v>
      </c>
      <c r="DP58" s="113">
        <f t="shared" si="14"/>
        <v>3.6</v>
      </c>
      <c r="DQ58" s="113">
        <f t="shared" si="14"/>
        <v>3.6</v>
      </c>
      <c r="DR58" s="114">
        <f t="shared" si="14"/>
        <v>3.6</v>
      </c>
    </row>
    <row r="59" spans="1:122" ht="15.75" thickBot="1" x14ac:dyDescent="0.3">
      <c r="A59" s="16"/>
      <c r="B59" s="87" t="s">
        <v>94</v>
      </c>
      <c r="C59" s="115">
        <f>IF($C$9="Yes",IF($C$13="Yes",$C$43*$C$44*$C$45,0),)</f>
        <v>0</v>
      </c>
      <c r="D59" s="116">
        <f t="shared" ref="D59:BO59" si="15">IF($C$9="Yes",IF($C$13="Yes",$C$43*$C$44*$C$45,0),)</f>
        <v>0</v>
      </c>
      <c r="E59" s="116">
        <f t="shared" si="15"/>
        <v>0</v>
      </c>
      <c r="F59" s="116">
        <f t="shared" si="15"/>
        <v>0</v>
      </c>
      <c r="G59" s="116">
        <f t="shared" si="15"/>
        <v>0</v>
      </c>
      <c r="H59" s="116">
        <f t="shared" si="15"/>
        <v>0</v>
      </c>
      <c r="I59" s="116">
        <f t="shared" si="15"/>
        <v>0</v>
      </c>
      <c r="J59" s="116">
        <f t="shared" si="15"/>
        <v>0</v>
      </c>
      <c r="K59" s="116">
        <f t="shared" si="15"/>
        <v>0</v>
      </c>
      <c r="L59" s="116">
        <f t="shared" si="15"/>
        <v>0</v>
      </c>
      <c r="M59" s="116">
        <f t="shared" si="15"/>
        <v>0</v>
      </c>
      <c r="N59" s="117">
        <f t="shared" si="15"/>
        <v>0</v>
      </c>
      <c r="O59" s="115">
        <f t="shared" si="15"/>
        <v>0</v>
      </c>
      <c r="P59" s="116">
        <f t="shared" si="15"/>
        <v>0</v>
      </c>
      <c r="Q59" s="116">
        <f t="shared" si="15"/>
        <v>0</v>
      </c>
      <c r="R59" s="116">
        <f t="shared" si="15"/>
        <v>0</v>
      </c>
      <c r="S59" s="116">
        <f t="shared" si="15"/>
        <v>0</v>
      </c>
      <c r="T59" s="116">
        <f t="shared" si="15"/>
        <v>0</v>
      </c>
      <c r="U59" s="116">
        <f t="shared" si="15"/>
        <v>0</v>
      </c>
      <c r="V59" s="116">
        <f t="shared" si="15"/>
        <v>0</v>
      </c>
      <c r="W59" s="116">
        <f t="shared" si="15"/>
        <v>0</v>
      </c>
      <c r="X59" s="116">
        <f t="shared" si="15"/>
        <v>0</v>
      </c>
      <c r="Y59" s="116">
        <f t="shared" si="15"/>
        <v>0</v>
      </c>
      <c r="Z59" s="117">
        <f t="shared" si="15"/>
        <v>0</v>
      </c>
      <c r="AA59" s="115">
        <f t="shared" si="15"/>
        <v>0</v>
      </c>
      <c r="AB59" s="116">
        <f t="shared" si="15"/>
        <v>0</v>
      </c>
      <c r="AC59" s="116">
        <f t="shared" si="15"/>
        <v>0</v>
      </c>
      <c r="AD59" s="116">
        <f t="shared" si="15"/>
        <v>0</v>
      </c>
      <c r="AE59" s="116">
        <f t="shared" si="15"/>
        <v>0</v>
      </c>
      <c r="AF59" s="116">
        <f t="shared" si="15"/>
        <v>0</v>
      </c>
      <c r="AG59" s="116">
        <f t="shared" si="15"/>
        <v>0</v>
      </c>
      <c r="AH59" s="116">
        <f t="shared" si="15"/>
        <v>0</v>
      </c>
      <c r="AI59" s="116">
        <f t="shared" si="15"/>
        <v>0</v>
      </c>
      <c r="AJ59" s="116">
        <f t="shared" si="15"/>
        <v>0</v>
      </c>
      <c r="AK59" s="116">
        <f t="shared" si="15"/>
        <v>0</v>
      </c>
      <c r="AL59" s="117">
        <f t="shared" si="15"/>
        <v>0</v>
      </c>
      <c r="AM59" s="115">
        <f t="shared" si="15"/>
        <v>0</v>
      </c>
      <c r="AN59" s="116">
        <f t="shared" si="15"/>
        <v>0</v>
      </c>
      <c r="AO59" s="116">
        <f t="shared" si="15"/>
        <v>0</v>
      </c>
      <c r="AP59" s="116">
        <f t="shared" si="15"/>
        <v>0</v>
      </c>
      <c r="AQ59" s="116">
        <f t="shared" si="15"/>
        <v>0</v>
      </c>
      <c r="AR59" s="116">
        <f t="shared" si="15"/>
        <v>0</v>
      </c>
      <c r="AS59" s="116">
        <f t="shared" si="15"/>
        <v>0</v>
      </c>
      <c r="AT59" s="116">
        <f t="shared" si="15"/>
        <v>0</v>
      </c>
      <c r="AU59" s="116">
        <f t="shared" si="15"/>
        <v>0</v>
      </c>
      <c r="AV59" s="116">
        <f t="shared" si="15"/>
        <v>0</v>
      </c>
      <c r="AW59" s="116">
        <f t="shared" si="15"/>
        <v>0</v>
      </c>
      <c r="AX59" s="117">
        <f t="shared" si="15"/>
        <v>0</v>
      </c>
      <c r="AY59" s="115">
        <f t="shared" si="15"/>
        <v>0</v>
      </c>
      <c r="AZ59" s="116">
        <f t="shared" si="15"/>
        <v>0</v>
      </c>
      <c r="BA59" s="116">
        <f t="shared" si="15"/>
        <v>0</v>
      </c>
      <c r="BB59" s="116">
        <f t="shared" si="15"/>
        <v>0</v>
      </c>
      <c r="BC59" s="116">
        <f t="shared" si="15"/>
        <v>0</v>
      </c>
      <c r="BD59" s="116">
        <f t="shared" si="15"/>
        <v>0</v>
      </c>
      <c r="BE59" s="116">
        <f t="shared" si="15"/>
        <v>0</v>
      </c>
      <c r="BF59" s="116">
        <f t="shared" si="15"/>
        <v>0</v>
      </c>
      <c r="BG59" s="116">
        <f t="shared" si="15"/>
        <v>0</v>
      </c>
      <c r="BH59" s="116">
        <f t="shared" si="15"/>
        <v>0</v>
      </c>
      <c r="BI59" s="116">
        <f t="shared" si="15"/>
        <v>0</v>
      </c>
      <c r="BJ59" s="117">
        <f t="shared" si="15"/>
        <v>0</v>
      </c>
      <c r="BK59" s="115">
        <f t="shared" si="15"/>
        <v>0</v>
      </c>
      <c r="BL59" s="116">
        <f t="shared" si="15"/>
        <v>0</v>
      </c>
      <c r="BM59" s="116">
        <f t="shared" si="15"/>
        <v>0</v>
      </c>
      <c r="BN59" s="116">
        <f t="shared" si="15"/>
        <v>0</v>
      </c>
      <c r="BO59" s="116">
        <f t="shared" si="15"/>
        <v>0</v>
      </c>
      <c r="BP59" s="116">
        <f t="shared" ref="BP59:DR59" si="16">IF($C$9="Yes",IF($C$13="Yes",$C$43*$C$44*$C$45,0),)</f>
        <v>0</v>
      </c>
      <c r="BQ59" s="116">
        <f t="shared" si="16"/>
        <v>0</v>
      </c>
      <c r="BR59" s="116">
        <f t="shared" si="16"/>
        <v>0</v>
      </c>
      <c r="BS59" s="116">
        <f t="shared" si="16"/>
        <v>0</v>
      </c>
      <c r="BT59" s="116">
        <f t="shared" si="16"/>
        <v>0</v>
      </c>
      <c r="BU59" s="116">
        <f t="shared" si="16"/>
        <v>0</v>
      </c>
      <c r="BV59" s="117">
        <f t="shared" si="16"/>
        <v>0</v>
      </c>
      <c r="BW59" s="115">
        <f t="shared" si="16"/>
        <v>0</v>
      </c>
      <c r="BX59" s="116">
        <f t="shared" si="16"/>
        <v>0</v>
      </c>
      <c r="BY59" s="116">
        <f t="shared" si="16"/>
        <v>0</v>
      </c>
      <c r="BZ59" s="116">
        <f t="shared" si="16"/>
        <v>0</v>
      </c>
      <c r="CA59" s="116">
        <f t="shared" si="16"/>
        <v>0</v>
      </c>
      <c r="CB59" s="116">
        <f t="shared" si="16"/>
        <v>0</v>
      </c>
      <c r="CC59" s="116">
        <f t="shared" si="16"/>
        <v>0</v>
      </c>
      <c r="CD59" s="116">
        <f t="shared" si="16"/>
        <v>0</v>
      </c>
      <c r="CE59" s="116">
        <f t="shared" si="16"/>
        <v>0</v>
      </c>
      <c r="CF59" s="116">
        <f t="shared" si="16"/>
        <v>0</v>
      </c>
      <c r="CG59" s="116">
        <f t="shared" si="16"/>
        <v>0</v>
      </c>
      <c r="CH59" s="117">
        <f t="shared" si="16"/>
        <v>0</v>
      </c>
      <c r="CI59" s="118">
        <f t="shared" si="16"/>
        <v>0</v>
      </c>
      <c r="CJ59" s="119">
        <f t="shared" si="16"/>
        <v>0</v>
      </c>
      <c r="CK59" s="119">
        <f t="shared" si="16"/>
        <v>0</v>
      </c>
      <c r="CL59" s="119">
        <f t="shared" si="16"/>
        <v>0</v>
      </c>
      <c r="CM59" s="119">
        <f t="shared" si="16"/>
        <v>0</v>
      </c>
      <c r="CN59" s="119">
        <f t="shared" si="16"/>
        <v>0</v>
      </c>
      <c r="CO59" s="119">
        <f t="shared" si="16"/>
        <v>0</v>
      </c>
      <c r="CP59" s="119">
        <f t="shared" si="16"/>
        <v>0</v>
      </c>
      <c r="CQ59" s="119">
        <f t="shared" si="16"/>
        <v>0</v>
      </c>
      <c r="CR59" s="119">
        <f t="shared" si="16"/>
        <v>0</v>
      </c>
      <c r="CS59" s="119">
        <f t="shared" si="16"/>
        <v>0</v>
      </c>
      <c r="CT59" s="120">
        <f t="shared" si="16"/>
        <v>0</v>
      </c>
      <c r="CU59" s="118">
        <f t="shared" si="16"/>
        <v>0</v>
      </c>
      <c r="CV59" s="119">
        <f t="shared" si="16"/>
        <v>0</v>
      </c>
      <c r="CW59" s="119">
        <f t="shared" si="16"/>
        <v>0</v>
      </c>
      <c r="CX59" s="119">
        <f t="shared" si="16"/>
        <v>0</v>
      </c>
      <c r="CY59" s="119">
        <f t="shared" si="16"/>
        <v>0</v>
      </c>
      <c r="CZ59" s="119">
        <f t="shared" si="16"/>
        <v>0</v>
      </c>
      <c r="DA59" s="119">
        <f t="shared" si="16"/>
        <v>0</v>
      </c>
      <c r="DB59" s="119">
        <f t="shared" si="16"/>
        <v>0</v>
      </c>
      <c r="DC59" s="119">
        <f t="shared" si="16"/>
        <v>0</v>
      </c>
      <c r="DD59" s="119">
        <f t="shared" si="16"/>
        <v>0</v>
      </c>
      <c r="DE59" s="119">
        <f t="shared" si="16"/>
        <v>0</v>
      </c>
      <c r="DF59" s="120">
        <f t="shared" si="16"/>
        <v>0</v>
      </c>
      <c r="DG59" s="118">
        <f t="shared" si="16"/>
        <v>0</v>
      </c>
      <c r="DH59" s="119">
        <f t="shared" si="16"/>
        <v>0</v>
      </c>
      <c r="DI59" s="119">
        <f t="shared" si="16"/>
        <v>0</v>
      </c>
      <c r="DJ59" s="119">
        <f t="shared" si="16"/>
        <v>0</v>
      </c>
      <c r="DK59" s="119">
        <f t="shared" si="16"/>
        <v>0</v>
      </c>
      <c r="DL59" s="119">
        <f t="shared" si="16"/>
        <v>0</v>
      </c>
      <c r="DM59" s="119">
        <f t="shared" si="16"/>
        <v>0</v>
      </c>
      <c r="DN59" s="119">
        <f t="shared" si="16"/>
        <v>0</v>
      </c>
      <c r="DO59" s="119">
        <f t="shared" si="16"/>
        <v>0</v>
      </c>
      <c r="DP59" s="119">
        <f t="shared" si="16"/>
        <v>0</v>
      </c>
      <c r="DQ59" s="119">
        <f t="shared" si="16"/>
        <v>0</v>
      </c>
      <c r="DR59" s="120">
        <f t="shared" si="16"/>
        <v>0</v>
      </c>
    </row>
    <row r="60" spans="1:122" x14ac:dyDescent="0.25">
      <c r="A60" s="7"/>
      <c r="D60" s="5"/>
      <c r="E60" s="5"/>
      <c r="F60" s="5"/>
      <c r="G60" s="10"/>
      <c r="H60" s="5"/>
      <c r="I60" s="5"/>
      <c r="J60" s="5"/>
      <c r="K60" s="5"/>
      <c r="L60" s="5"/>
      <c r="M60" s="5"/>
      <c r="N60" s="5"/>
      <c r="O60" s="5"/>
      <c r="P60" s="5"/>
      <c r="Q60" s="5"/>
      <c r="R60" s="5"/>
      <c r="S60" s="5"/>
      <c r="T60" s="5"/>
      <c r="U60" s="5"/>
      <c r="V60" s="5"/>
      <c r="W60" s="5"/>
      <c r="X60" s="5"/>
      <c r="Y60" s="5"/>
      <c r="Z60" s="5"/>
      <c r="AA60" s="5"/>
    </row>
    <row r="61" spans="1:122" x14ac:dyDescent="0.25">
      <c r="D61" s="5"/>
      <c r="E61" s="5"/>
      <c r="F61" s="5"/>
      <c r="G61" s="10"/>
      <c r="H61" s="5"/>
      <c r="I61" s="5"/>
      <c r="J61" s="5"/>
      <c r="K61" s="5"/>
      <c r="L61" s="5"/>
      <c r="M61" s="5"/>
      <c r="N61" s="5"/>
      <c r="O61" s="5"/>
      <c r="P61" s="5"/>
      <c r="Q61" s="5"/>
      <c r="R61" s="5"/>
      <c r="S61" s="5"/>
      <c r="T61" s="5"/>
      <c r="U61" s="5"/>
      <c r="V61" s="5"/>
      <c r="W61" s="5"/>
      <c r="X61" s="5"/>
      <c r="Y61" s="5"/>
      <c r="Z61" s="5"/>
      <c r="AA61" s="5"/>
    </row>
    <row r="62" spans="1:122" ht="15.75" thickBot="1" x14ac:dyDescent="0.3">
      <c r="C62" s="89" t="s">
        <v>71</v>
      </c>
      <c r="N62" s="4"/>
      <c r="O62" s="4"/>
      <c r="P62" s="4"/>
      <c r="Q62" s="4"/>
      <c r="R62" s="4"/>
      <c r="S62" s="4"/>
      <c r="T62" s="4"/>
      <c r="U62" s="4"/>
      <c r="V62" s="2"/>
    </row>
    <row r="63" spans="1:122" ht="15.75" thickBot="1" x14ac:dyDescent="0.3">
      <c r="C63" s="13" t="s">
        <v>0</v>
      </c>
      <c r="D63" s="13">
        <v>1</v>
      </c>
      <c r="E63" s="14">
        <v>2</v>
      </c>
      <c r="F63" s="14">
        <v>3</v>
      </c>
      <c r="G63" s="14">
        <v>4</v>
      </c>
      <c r="H63" s="14">
        <v>5</v>
      </c>
      <c r="I63" s="14">
        <v>6</v>
      </c>
      <c r="J63" s="14">
        <v>7</v>
      </c>
      <c r="K63" s="14">
        <v>8</v>
      </c>
      <c r="L63" s="14">
        <v>9</v>
      </c>
      <c r="M63" s="15">
        <v>10</v>
      </c>
      <c r="U63" s="4"/>
      <c r="V63" s="4"/>
      <c r="W63" s="4"/>
      <c r="X63" s="4"/>
      <c r="Y63" s="4"/>
      <c r="Z63" s="4"/>
      <c r="AA63" s="4"/>
      <c r="AB63" s="2"/>
    </row>
    <row r="64" spans="1:122" ht="15.75" thickBot="1" x14ac:dyDescent="0.3">
      <c r="C64" s="103" t="s">
        <v>111</v>
      </c>
      <c r="D64" s="23">
        <f>SUM(C54:N54)</f>
        <v>42684.46875</v>
      </c>
      <c r="E64" s="21">
        <f>SUM(O54:Z54)</f>
        <v>46564.875</v>
      </c>
      <c r="F64" s="21">
        <f>SUM(AA54:AL54)</f>
        <v>46564.875</v>
      </c>
      <c r="G64" s="21">
        <f>SUM(AM54:AX54)</f>
        <v>46564.875</v>
      </c>
      <c r="H64" s="21">
        <f>SUM(AY54:BJ54)</f>
        <v>46564.875</v>
      </c>
      <c r="I64" s="21">
        <f>SUM(BK54:BV54)</f>
        <v>46564.875</v>
      </c>
      <c r="J64" s="21">
        <f>SUM(BW54:CH54)</f>
        <v>46564.875</v>
      </c>
      <c r="K64" s="21">
        <f>SUM(CI54:CT54)</f>
        <v>43608.374999999993</v>
      </c>
      <c r="L64" s="21">
        <f>SUM(CU54:DF54)</f>
        <v>43608.374999999993</v>
      </c>
      <c r="M64" s="22">
        <f>SUM(DG54:DR54)</f>
        <v>43608.374999999993</v>
      </c>
      <c r="U64" s="4"/>
      <c r="V64" s="4"/>
      <c r="W64" s="4"/>
      <c r="X64" s="4"/>
      <c r="Y64" s="4"/>
      <c r="Z64" s="4"/>
      <c r="AA64" s="4"/>
      <c r="AB64" s="2"/>
    </row>
    <row r="65" spans="1:122" ht="15.75" thickBot="1" x14ac:dyDescent="0.3">
      <c r="C65" s="24" t="s">
        <v>1</v>
      </c>
      <c r="D65" s="23">
        <f>D64</f>
        <v>42684.46875</v>
      </c>
      <c r="E65" s="21">
        <f>E64+D65</f>
        <v>89249.34375</v>
      </c>
      <c r="F65" s="21">
        <f t="shared" ref="F65:M65" si="17">F64+E65</f>
        <v>135814.21875</v>
      </c>
      <c r="G65" s="21">
        <f t="shared" si="17"/>
        <v>182379.09375</v>
      </c>
      <c r="H65" s="21">
        <f t="shared" si="17"/>
        <v>228943.96875</v>
      </c>
      <c r="I65" s="21">
        <f t="shared" si="17"/>
        <v>275508.84375</v>
      </c>
      <c r="J65" s="21">
        <f t="shared" si="17"/>
        <v>322073.71875</v>
      </c>
      <c r="K65" s="21">
        <f t="shared" si="17"/>
        <v>365682.09375</v>
      </c>
      <c r="L65" s="21">
        <f t="shared" si="17"/>
        <v>409290.46875</v>
      </c>
      <c r="M65" s="22">
        <f t="shared" si="17"/>
        <v>452898.84375</v>
      </c>
      <c r="U65" s="4"/>
      <c r="V65" s="4"/>
      <c r="W65" s="4"/>
      <c r="X65" s="4"/>
      <c r="Y65" s="4"/>
      <c r="Z65" s="4"/>
      <c r="AA65" s="4"/>
      <c r="AB65" s="2"/>
    </row>
    <row r="72" spans="1:122" hidden="1" x14ac:dyDescent="0.25"/>
    <row r="73" spans="1:122" hidden="1" x14ac:dyDescent="0.25">
      <c r="A73" t="s">
        <v>39</v>
      </c>
      <c r="B73" t="s">
        <v>72</v>
      </c>
      <c r="C73" t="s">
        <v>73</v>
      </c>
      <c r="D73" t="s">
        <v>40</v>
      </c>
    </row>
    <row r="74" spans="1:122" hidden="1" x14ac:dyDescent="0.25">
      <c r="A74" t="s">
        <v>74</v>
      </c>
      <c r="B74" t="s">
        <v>75</v>
      </c>
      <c r="C74" t="s">
        <v>76</v>
      </c>
      <c r="D74" t="s">
        <v>41</v>
      </c>
    </row>
    <row r="75" spans="1:122" s="8" customFormat="1" hidden="1" x14ac:dyDescent="0.25">
      <c r="A75"/>
      <c r="B75" t="s">
        <v>77</v>
      </c>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row>
    <row r="76" spans="1:122" s="8" customFormat="1" x14ac:dyDescent="0.25">
      <c r="A76"/>
      <c r="B76" s="44"/>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row>
    <row r="77" spans="1:122" s="8" customFormat="1" x14ac:dyDescent="0.25">
      <c r="A77"/>
      <c r="B77" s="44"/>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row>
    <row r="78" spans="1:122" s="8" customFormat="1" x14ac:dyDescent="0.25">
      <c r="A78"/>
      <c r="B78" s="44"/>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row>
  </sheetData>
  <mergeCells count="35">
    <mergeCell ref="DG51:DR51"/>
    <mergeCell ref="C49:CH49"/>
    <mergeCell ref="CI49:DR49"/>
    <mergeCell ref="C51:N51"/>
    <mergeCell ref="O51:Z51"/>
    <mergeCell ref="AA51:AL51"/>
    <mergeCell ref="AM51:AX51"/>
    <mergeCell ref="AY51:BJ51"/>
    <mergeCell ref="BK51:BV51"/>
    <mergeCell ref="BW51:CH51"/>
    <mergeCell ref="CI51:CT51"/>
    <mergeCell ref="AM50:AX50"/>
    <mergeCell ref="AY50:BJ50"/>
    <mergeCell ref="BK50:BV50"/>
    <mergeCell ref="BW50:CH50"/>
    <mergeCell ref="A29:A30"/>
    <mergeCell ref="B29:B30"/>
    <mergeCell ref="A33:A34"/>
    <mergeCell ref="B33:B34"/>
    <mergeCell ref="CU51:DF51"/>
    <mergeCell ref="CI50:CT50"/>
    <mergeCell ref="CU50:DF50"/>
    <mergeCell ref="DG50:DR50"/>
    <mergeCell ref="D1:K1"/>
    <mergeCell ref="F13:M13"/>
    <mergeCell ref="O50:Z50"/>
    <mergeCell ref="C50:N50"/>
    <mergeCell ref="AA50:AL50"/>
    <mergeCell ref="F8:M8"/>
    <mergeCell ref="F9:O9"/>
    <mergeCell ref="F10:O10"/>
    <mergeCell ref="F11:M11"/>
    <mergeCell ref="F12:M12"/>
    <mergeCell ref="F14:M14"/>
    <mergeCell ref="F15:M15"/>
  </mergeCells>
  <dataValidations count="4">
    <dataValidation type="list" allowBlank="1" showInputMessage="1" showErrorMessage="1" sqref="C9:C13">
      <formula1>$D$74:$D$79</formula1>
    </dataValidation>
    <dataValidation type="list" allowBlank="1" showInputMessage="1" showErrorMessage="1" sqref="C15">
      <formula1>$C$74:$C$79</formula1>
    </dataValidation>
    <dataValidation type="list" allowBlank="1" showInputMessage="1" showErrorMessage="1" sqref="C14">
      <formula1>$B$74:$B$80</formula1>
    </dataValidation>
    <dataValidation type="list" allowBlank="1" showInputMessage="1" showErrorMessage="1" sqref="C8">
      <formula1>$A$74:$A$79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PoA</vt:lpstr>
      <vt:lpstr>Component1 Technology a+ b</vt:lpstr>
      <vt:lpstr>Component 2</vt:lpstr>
      <vt:lpstr>'Component1 Technology a+ b'!_ftnref3</vt:lpstr>
      <vt:lpstr>'Component1 Technology a+ b'!_ftnref4</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Harvey</dc:creator>
  <cp:lastModifiedBy>Adam Harvey</cp:lastModifiedBy>
  <dcterms:created xsi:type="dcterms:W3CDTF">2014-01-09T05:42:28Z</dcterms:created>
  <dcterms:modified xsi:type="dcterms:W3CDTF">2014-04-25T06:15:02Z</dcterms:modified>
</cp:coreProperties>
</file>