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855" yWindow="2535" windowWidth="28620" windowHeight="5430" activeTab="1"/>
  </bookViews>
  <sheets>
    <sheet name="WASH" sheetId="18" r:id="rId1"/>
    <sheet name="Water Access" sheetId="19" r:id="rId2"/>
  </sheets>
  <definedNames>
    <definedName name="_ftn1" localSheetId="0">WASH!#REF!</definedName>
    <definedName name="_ftn2" localSheetId="0">WASH!#REF!</definedName>
    <definedName name="_ftn3" localSheetId="0">WASH!#REF!</definedName>
    <definedName name="_ftn4" localSheetId="0">WASH!#REF!</definedName>
    <definedName name="_ftnref1" localSheetId="0">WASH!#REF!</definedName>
    <definedName name="_ftnref2" localSheetId="0">WASH!#REF!</definedName>
    <definedName name="_ftnref3" localSheetId="0">WASH!$B$31</definedName>
    <definedName name="_ftnref4" localSheetId="0">WASH!$B$36</definedName>
  </definedNames>
  <calcPr calcId="145621"/>
</workbook>
</file>

<file path=xl/calcChain.xml><?xml version="1.0" encoding="utf-8"?>
<calcChain xmlns="http://schemas.openxmlformats.org/spreadsheetml/2006/main">
  <c r="D57" i="18" l="1"/>
  <c r="E57" i="18"/>
  <c r="F57" i="18"/>
  <c r="G57" i="18"/>
  <c r="H57" i="18"/>
  <c r="I57" i="18"/>
  <c r="J57" i="18"/>
  <c r="K57" i="18"/>
  <c r="L57" i="18"/>
  <c r="M57" i="18"/>
  <c r="N57" i="18"/>
  <c r="O57" i="18"/>
  <c r="P57" i="18"/>
  <c r="Q57" i="18"/>
  <c r="R57" i="18"/>
  <c r="S57" i="18"/>
  <c r="T57" i="18"/>
  <c r="U57" i="18"/>
  <c r="V57" i="18"/>
  <c r="W57" i="18"/>
  <c r="X57" i="18"/>
  <c r="Y57" i="18"/>
  <c r="Z57" i="18"/>
  <c r="AA57" i="18"/>
  <c r="AB57" i="18"/>
  <c r="AC57" i="18"/>
  <c r="AD57" i="18"/>
  <c r="AE57" i="18"/>
  <c r="AF57" i="18"/>
  <c r="AG57" i="18"/>
  <c r="AH57" i="18"/>
  <c r="AI57" i="18"/>
  <c r="AJ57" i="18"/>
  <c r="AK57" i="18"/>
  <c r="AL57" i="18"/>
  <c r="AM57" i="18"/>
  <c r="AN57" i="18"/>
  <c r="AO57" i="18"/>
  <c r="AP57" i="18"/>
  <c r="AQ57" i="18"/>
  <c r="AR57" i="18"/>
  <c r="AS57" i="18"/>
  <c r="AT57" i="18"/>
  <c r="AU57" i="18"/>
  <c r="AV57" i="18"/>
  <c r="AW57" i="18"/>
  <c r="AX57" i="18"/>
  <c r="AY57" i="18"/>
  <c r="AZ57" i="18"/>
  <c r="BA57" i="18"/>
  <c r="BB57" i="18"/>
  <c r="BC57" i="18"/>
  <c r="BD57" i="18"/>
  <c r="BE57" i="18"/>
  <c r="BF57" i="18"/>
  <c r="BG57" i="18"/>
  <c r="BH57" i="18"/>
  <c r="BI57" i="18"/>
  <c r="BJ57" i="18"/>
  <c r="BK57" i="18"/>
  <c r="BL57" i="18"/>
  <c r="BM57" i="18"/>
  <c r="BN57" i="18"/>
  <c r="BO57" i="18"/>
  <c r="BP57" i="18"/>
  <c r="BQ57" i="18"/>
  <c r="BR57" i="18"/>
  <c r="BS57" i="18"/>
  <c r="BT57" i="18"/>
  <c r="BU57" i="18"/>
  <c r="BV57" i="18"/>
  <c r="BW57" i="18"/>
  <c r="BX57" i="18"/>
  <c r="BY57" i="18"/>
  <c r="BZ57" i="18"/>
  <c r="CA57" i="18"/>
  <c r="CB57" i="18"/>
  <c r="CC57" i="18"/>
  <c r="CD57" i="18"/>
  <c r="CE57" i="18"/>
  <c r="CF57" i="18"/>
  <c r="CG57" i="18"/>
  <c r="CH57" i="18"/>
  <c r="CI57" i="18"/>
  <c r="CJ57" i="18"/>
  <c r="CK57" i="18"/>
  <c r="CL57" i="18"/>
  <c r="CM57" i="18"/>
  <c r="CN57" i="18"/>
  <c r="CO57" i="18"/>
  <c r="CP57" i="18"/>
  <c r="CQ57" i="18"/>
  <c r="CR57" i="18"/>
  <c r="CS57" i="18"/>
  <c r="CT57" i="18"/>
  <c r="CU57" i="18"/>
  <c r="CV57" i="18"/>
  <c r="CW57" i="18"/>
  <c r="CX57" i="18"/>
  <c r="CY57" i="18"/>
  <c r="CZ57" i="18"/>
  <c r="DA57" i="18"/>
  <c r="DB57" i="18"/>
  <c r="DC57" i="18"/>
  <c r="DD57" i="18"/>
  <c r="DE57" i="18"/>
  <c r="DF57" i="18"/>
  <c r="DG57" i="18"/>
  <c r="DH57" i="18"/>
  <c r="DI57" i="18"/>
  <c r="DJ57" i="18"/>
  <c r="DK57" i="18"/>
  <c r="DL57" i="18"/>
  <c r="DM57" i="18"/>
  <c r="DN57" i="18"/>
  <c r="DO57" i="18"/>
  <c r="DP57" i="18"/>
  <c r="DQ57" i="18"/>
  <c r="DR57" i="18"/>
  <c r="C57" i="18"/>
  <c r="D33" i="19" l="1"/>
  <c r="C27" i="19"/>
  <c r="C26" i="19"/>
  <c r="C25" i="19"/>
  <c r="C24" i="19"/>
  <c r="C22" i="19"/>
  <c r="C17" i="19"/>
  <c r="D51" i="18"/>
  <c r="E51" i="18" s="1"/>
  <c r="F51" i="18" s="1"/>
  <c r="G51" i="18" s="1"/>
  <c r="H51" i="18" s="1"/>
  <c r="I51" i="18" s="1"/>
  <c r="J51" i="18" s="1"/>
  <c r="K51" i="18" s="1"/>
  <c r="L51" i="18" s="1"/>
  <c r="M51" i="18" s="1"/>
  <c r="N51" i="18" s="1"/>
  <c r="O51" i="18" s="1"/>
  <c r="P51" i="18" s="1"/>
  <c r="Q51" i="18" s="1"/>
  <c r="R51" i="18" s="1"/>
  <c r="S51" i="18" s="1"/>
  <c r="T51" i="18" s="1"/>
  <c r="U51" i="18" s="1"/>
  <c r="V51" i="18" s="1"/>
  <c r="W51" i="18" s="1"/>
  <c r="X51" i="18" s="1"/>
  <c r="Y51" i="18" s="1"/>
  <c r="Z51" i="18" s="1"/>
  <c r="AA51" i="18" s="1"/>
  <c r="AB51" i="18" s="1"/>
  <c r="AC51" i="18" s="1"/>
  <c r="AD51" i="18" s="1"/>
  <c r="AE51" i="18" s="1"/>
  <c r="AF51" i="18" s="1"/>
  <c r="AG51" i="18" s="1"/>
  <c r="AH51" i="18" s="1"/>
  <c r="AI51" i="18" s="1"/>
  <c r="AJ51" i="18" s="1"/>
  <c r="AK51" i="18" s="1"/>
  <c r="AL51" i="18" s="1"/>
  <c r="AM51" i="18" s="1"/>
  <c r="AN51" i="18" s="1"/>
  <c r="AO51" i="18" s="1"/>
  <c r="AP51" i="18" s="1"/>
  <c r="AQ51" i="18" s="1"/>
  <c r="AR51" i="18" s="1"/>
  <c r="AS51" i="18" s="1"/>
  <c r="AT51" i="18" s="1"/>
  <c r="AU51" i="18" s="1"/>
  <c r="AV51" i="18" s="1"/>
  <c r="AW51" i="18" s="1"/>
  <c r="AX51" i="18" s="1"/>
  <c r="AY51" i="18" s="1"/>
  <c r="AZ51" i="18" s="1"/>
  <c r="BA51" i="18" s="1"/>
  <c r="BB51" i="18" s="1"/>
  <c r="BC51" i="18" s="1"/>
  <c r="BD51" i="18" s="1"/>
  <c r="BE51" i="18" s="1"/>
  <c r="BF51" i="18" s="1"/>
  <c r="BG51" i="18" s="1"/>
  <c r="BH51" i="18" s="1"/>
  <c r="BI51" i="18" s="1"/>
  <c r="BJ51" i="18" s="1"/>
  <c r="BK51" i="18" s="1"/>
  <c r="BL51" i="18" s="1"/>
  <c r="BM51" i="18" s="1"/>
  <c r="BN51" i="18" s="1"/>
  <c r="BO51" i="18" s="1"/>
  <c r="BP51" i="18" s="1"/>
  <c r="BQ51" i="18" s="1"/>
  <c r="BR51" i="18" s="1"/>
  <c r="BS51" i="18" s="1"/>
  <c r="BT51" i="18" s="1"/>
  <c r="BU51" i="18" s="1"/>
  <c r="BV51" i="18" s="1"/>
  <c r="BW51" i="18" s="1"/>
  <c r="BX51" i="18" s="1"/>
  <c r="BY51" i="18" s="1"/>
  <c r="BZ51" i="18" s="1"/>
  <c r="CA51" i="18" s="1"/>
  <c r="CB51" i="18" s="1"/>
  <c r="CC51" i="18" s="1"/>
  <c r="CD51" i="18" s="1"/>
  <c r="CE51" i="18" s="1"/>
  <c r="CF51" i="18" s="1"/>
  <c r="CG51" i="18" s="1"/>
  <c r="CH51" i="18" s="1"/>
  <c r="CI51" i="18" s="1"/>
  <c r="CJ51" i="18" s="1"/>
  <c r="CK51" i="18" s="1"/>
  <c r="CL51" i="18" s="1"/>
  <c r="CM51" i="18" s="1"/>
  <c r="CN51" i="18" s="1"/>
  <c r="CO51" i="18" s="1"/>
  <c r="CP51" i="18" s="1"/>
  <c r="CQ51" i="18" s="1"/>
  <c r="CR51" i="18" s="1"/>
  <c r="CS51" i="18" s="1"/>
  <c r="CT51" i="18" s="1"/>
  <c r="CU51" i="18" s="1"/>
  <c r="CV51" i="18" s="1"/>
  <c r="CW51" i="18" s="1"/>
  <c r="CX51" i="18" s="1"/>
  <c r="CY51" i="18" s="1"/>
  <c r="CZ51" i="18" s="1"/>
  <c r="DA51" i="18" s="1"/>
  <c r="DB51" i="18" s="1"/>
  <c r="DC51" i="18" s="1"/>
  <c r="DD51" i="18" s="1"/>
  <c r="DE51" i="18" s="1"/>
  <c r="DF51" i="18" s="1"/>
  <c r="DG51" i="18" s="1"/>
  <c r="DH51" i="18" s="1"/>
  <c r="DI51" i="18" s="1"/>
  <c r="DJ51" i="18" s="1"/>
  <c r="DK51" i="18" s="1"/>
  <c r="DL51" i="18" s="1"/>
  <c r="DM51" i="18" s="1"/>
  <c r="DN51" i="18" s="1"/>
  <c r="DO51" i="18" s="1"/>
  <c r="DP51" i="18" s="1"/>
  <c r="DQ51" i="18" s="1"/>
  <c r="DR51" i="18" s="1"/>
  <c r="C43" i="18"/>
  <c r="C40" i="18"/>
  <c r="C37" i="18"/>
  <c r="C34" i="18"/>
  <c r="C30" i="18"/>
  <c r="C42" i="18"/>
  <c r="C39" i="18"/>
  <c r="C38" i="18"/>
  <c r="C41" i="18"/>
  <c r="C44" i="18"/>
  <c r="C35" i="18"/>
  <c r="C33" i="18"/>
  <c r="C32" i="18"/>
  <c r="C20" i="18"/>
  <c r="CJ54" i="18" l="1"/>
  <c r="CL54" i="18"/>
  <c r="CN54" i="18"/>
  <c r="CP54" i="18"/>
  <c r="CR54" i="18"/>
  <c r="CT54" i="18"/>
  <c r="CV54" i="18"/>
  <c r="CK54" i="18"/>
  <c r="CM54" i="18"/>
  <c r="CO54" i="18"/>
  <c r="CQ54" i="18"/>
  <c r="CS54" i="18"/>
  <c r="CU54" i="18"/>
  <c r="CW54" i="18"/>
  <c r="CY54" i="18"/>
  <c r="DA54" i="18"/>
  <c r="DC54" i="18"/>
  <c r="DE54" i="18"/>
  <c r="DG54" i="18"/>
  <c r="DI54" i="18"/>
  <c r="DK54" i="18"/>
  <c r="DM54" i="18"/>
  <c r="DO54" i="18"/>
  <c r="DQ54" i="18"/>
  <c r="CI54" i="18"/>
  <c r="CX54" i="18"/>
  <c r="DB54" i="18"/>
  <c r="DF54" i="18"/>
  <c r="DJ54" i="18"/>
  <c r="DN54" i="18"/>
  <c r="DR54" i="18"/>
  <c r="CZ54" i="18"/>
  <c r="DD54" i="18"/>
  <c r="DH54" i="18"/>
  <c r="DL54" i="18"/>
  <c r="DP54" i="18"/>
  <c r="E54" i="18"/>
  <c r="G54" i="18"/>
  <c r="I54" i="18"/>
  <c r="K54" i="18"/>
  <c r="M54" i="18"/>
  <c r="O54" i="18"/>
  <c r="Q54" i="18"/>
  <c r="S54" i="18"/>
  <c r="U54" i="18"/>
  <c r="W54" i="18"/>
  <c r="Y54" i="18"/>
  <c r="AA54" i="18"/>
  <c r="AC54" i="18"/>
  <c r="AE54" i="18"/>
  <c r="AG54" i="18"/>
  <c r="AI54" i="18"/>
  <c r="AK54" i="18"/>
  <c r="AM54" i="18"/>
  <c r="AO54" i="18"/>
  <c r="AQ54" i="18"/>
  <c r="AS54" i="18"/>
  <c r="AU54" i="18"/>
  <c r="AW54" i="18"/>
  <c r="AY54" i="18"/>
  <c r="BA54" i="18"/>
  <c r="BC54" i="18"/>
  <c r="BE54" i="18"/>
  <c r="BG54" i="18"/>
  <c r="BI54" i="18"/>
  <c r="BK54" i="18"/>
  <c r="BM54" i="18"/>
  <c r="BO54" i="18"/>
  <c r="BQ54" i="18"/>
  <c r="BS54" i="18"/>
  <c r="BU54" i="18"/>
  <c r="BW54" i="18"/>
  <c r="BY54" i="18"/>
  <c r="CA54" i="18"/>
  <c r="CC54" i="18"/>
  <c r="CE54" i="18"/>
  <c r="CG54" i="18"/>
  <c r="F54" i="18"/>
  <c r="J54" i="18"/>
  <c r="N54" i="18"/>
  <c r="R54" i="18"/>
  <c r="V54" i="18"/>
  <c r="Z54" i="18"/>
  <c r="AD54" i="18"/>
  <c r="AH54" i="18"/>
  <c r="AL54" i="18"/>
  <c r="AP54" i="18"/>
  <c r="AT54" i="18"/>
  <c r="AX54" i="18"/>
  <c r="BB54" i="18"/>
  <c r="BF54" i="18"/>
  <c r="BJ54" i="18"/>
  <c r="BN54" i="18"/>
  <c r="BR54" i="18"/>
  <c r="BV54" i="18"/>
  <c r="BZ54" i="18"/>
  <c r="CD54" i="18"/>
  <c r="CH54" i="18"/>
  <c r="D54" i="18"/>
  <c r="H54" i="18"/>
  <c r="L54" i="18"/>
  <c r="P54" i="18"/>
  <c r="T54" i="18"/>
  <c r="X54" i="18"/>
  <c r="AB54" i="18"/>
  <c r="AF54" i="18"/>
  <c r="AJ54" i="18"/>
  <c r="AN54" i="18"/>
  <c r="AR54" i="18"/>
  <c r="AV54" i="18"/>
  <c r="AZ54" i="18"/>
  <c r="BD54" i="18"/>
  <c r="BH54" i="18"/>
  <c r="BL54" i="18"/>
  <c r="BP54" i="18"/>
  <c r="BT54" i="18"/>
  <c r="BX54" i="18"/>
  <c r="CB54" i="18"/>
  <c r="CF54" i="18"/>
  <c r="C54" i="18"/>
  <c r="D56" i="18"/>
  <c r="F56" i="18"/>
  <c r="H56" i="18"/>
  <c r="J56" i="18"/>
  <c r="L56" i="18"/>
  <c r="N56" i="18"/>
  <c r="P56" i="18"/>
  <c r="R56" i="18"/>
  <c r="T56" i="18"/>
  <c r="V56" i="18"/>
  <c r="X56" i="18"/>
  <c r="Z56" i="18"/>
  <c r="E56" i="18"/>
  <c r="G56" i="18"/>
  <c r="I56" i="18"/>
  <c r="K56" i="18"/>
  <c r="M56" i="18"/>
  <c r="Q56" i="18"/>
  <c r="U56" i="18"/>
  <c r="Y56" i="18"/>
  <c r="AB56" i="18"/>
  <c r="AD56" i="18"/>
  <c r="AF56" i="18"/>
  <c r="AH56" i="18"/>
  <c r="AJ56" i="18"/>
  <c r="AL56" i="18"/>
  <c r="AN56" i="18"/>
  <c r="AP56" i="18"/>
  <c r="AR56" i="18"/>
  <c r="AT56" i="18"/>
  <c r="AV56" i="18"/>
  <c r="AX56" i="18"/>
  <c r="AZ56" i="18"/>
  <c r="BB56" i="18"/>
  <c r="BD56" i="18"/>
  <c r="BF56" i="18"/>
  <c r="BH56" i="18"/>
  <c r="BJ56" i="18"/>
  <c r="BL56" i="18"/>
  <c r="BN56" i="18"/>
  <c r="BP56" i="18"/>
  <c r="BR56" i="18"/>
  <c r="BT56" i="18"/>
  <c r="BV56" i="18"/>
  <c r="BX56" i="18"/>
  <c r="BZ56" i="18"/>
  <c r="CB56" i="18"/>
  <c r="CD56" i="18"/>
  <c r="CF56" i="18"/>
  <c r="CH56" i="18"/>
  <c r="CJ56" i="18"/>
  <c r="CL56" i="18"/>
  <c r="CN56" i="18"/>
  <c r="CP56" i="18"/>
  <c r="CR56" i="18"/>
  <c r="CT56" i="18"/>
  <c r="CV56" i="18"/>
  <c r="CX56" i="18"/>
  <c r="CZ56" i="18"/>
  <c r="DB56" i="18"/>
  <c r="DD56" i="18"/>
  <c r="DF56" i="18"/>
  <c r="DH56" i="18"/>
  <c r="DJ56" i="18"/>
  <c r="DL56" i="18"/>
  <c r="DN56" i="18"/>
  <c r="DP56" i="18"/>
  <c r="DR56" i="18"/>
  <c r="C56" i="18"/>
  <c r="DM56" i="18"/>
  <c r="O56" i="18"/>
  <c r="S56" i="18"/>
  <c r="W56" i="18"/>
  <c r="AA56" i="18"/>
  <c r="AC56" i="18"/>
  <c r="AE56" i="18"/>
  <c r="AG56" i="18"/>
  <c r="AI56" i="18"/>
  <c r="AK56" i="18"/>
  <c r="AM56" i="18"/>
  <c r="AO56" i="18"/>
  <c r="AQ56" i="18"/>
  <c r="AS56" i="18"/>
  <c r="AU56" i="18"/>
  <c r="AW56" i="18"/>
  <c r="AY56" i="18"/>
  <c r="BA56" i="18"/>
  <c r="BC56" i="18"/>
  <c r="BE56" i="18"/>
  <c r="BG56" i="18"/>
  <c r="BI56" i="18"/>
  <c r="BK56" i="18"/>
  <c r="BM56" i="18"/>
  <c r="BO56" i="18"/>
  <c r="BQ56" i="18"/>
  <c r="BS56" i="18"/>
  <c r="BU56" i="18"/>
  <c r="BW56" i="18"/>
  <c r="BY56" i="18"/>
  <c r="CA56" i="18"/>
  <c r="CC56" i="18"/>
  <c r="CE56" i="18"/>
  <c r="CG56" i="18"/>
  <c r="CI56" i="18"/>
  <c r="CK56" i="18"/>
  <c r="CM56" i="18"/>
  <c r="CO56" i="18"/>
  <c r="CQ56" i="18"/>
  <c r="CS56" i="18"/>
  <c r="CU56" i="18"/>
  <c r="CW56" i="18"/>
  <c r="CY56" i="18"/>
  <c r="DA56" i="18"/>
  <c r="DC56" i="18"/>
  <c r="DE56" i="18"/>
  <c r="DG56" i="18"/>
  <c r="DI56" i="18"/>
  <c r="DK56" i="18"/>
  <c r="DO56" i="18"/>
  <c r="DQ56" i="18"/>
  <c r="D53" i="18"/>
  <c r="F53" i="18"/>
  <c r="H53" i="18"/>
  <c r="J53" i="18"/>
  <c r="L53" i="18"/>
  <c r="N53" i="18"/>
  <c r="P53" i="18"/>
  <c r="R53" i="18"/>
  <c r="T53" i="18"/>
  <c r="V53" i="18"/>
  <c r="X53" i="18"/>
  <c r="Z53" i="18"/>
  <c r="AB53" i="18"/>
  <c r="AD53" i="18"/>
  <c r="AF53" i="18"/>
  <c r="AH53" i="18"/>
  <c r="AJ53" i="18"/>
  <c r="AL53" i="18"/>
  <c r="AN53" i="18"/>
  <c r="AP53" i="18"/>
  <c r="AR53" i="18"/>
  <c r="AT53" i="18"/>
  <c r="AV53" i="18"/>
  <c r="AX53" i="18"/>
  <c r="AZ53" i="18"/>
  <c r="BB53" i="18"/>
  <c r="BD53" i="18"/>
  <c r="BF53" i="18"/>
  <c r="BH53" i="18"/>
  <c r="BJ53" i="18"/>
  <c r="BL53" i="18"/>
  <c r="BN53" i="18"/>
  <c r="BP53" i="18"/>
  <c r="BR53" i="18"/>
  <c r="BT53" i="18"/>
  <c r="BV53" i="18"/>
  <c r="BX53" i="18"/>
  <c r="BZ53" i="18"/>
  <c r="CB53" i="18"/>
  <c r="CD53" i="18"/>
  <c r="CF53" i="18"/>
  <c r="CH53" i="18"/>
  <c r="CJ53" i="18"/>
  <c r="CL53" i="18"/>
  <c r="CN53" i="18"/>
  <c r="CP53" i="18"/>
  <c r="CR53" i="18"/>
  <c r="CT53" i="18"/>
  <c r="CV53" i="18"/>
  <c r="CX53" i="18"/>
  <c r="CZ53" i="18"/>
  <c r="DB53" i="18"/>
  <c r="DD53" i="18"/>
  <c r="DF53" i="18"/>
  <c r="DH53" i="18"/>
  <c r="DJ53" i="18"/>
  <c r="DL53" i="18"/>
  <c r="DN53" i="18"/>
  <c r="DP53" i="18"/>
  <c r="DR53" i="18"/>
  <c r="E53" i="18"/>
  <c r="I53" i="18"/>
  <c r="K53" i="18"/>
  <c r="M53" i="18"/>
  <c r="Q53" i="18"/>
  <c r="U53" i="18"/>
  <c r="Y53" i="18"/>
  <c r="AA53" i="18"/>
  <c r="AE53" i="18"/>
  <c r="AI53" i="18"/>
  <c r="AM53" i="18"/>
  <c r="AO53" i="18"/>
  <c r="AS53" i="18"/>
  <c r="AW53" i="18"/>
  <c r="BA53" i="18"/>
  <c r="BE53" i="18"/>
  <c r="BI53" i="18"/>
  <c r="BM53" i="18"/>
  <c r="BQ53" i="18"/>
  <c r="BU53" i="18"/>
  <c r="BY53" i="18"/>
  <c r="CA53" i="18"/>
  <c r="CE53" i="18"/>
  <c r="CI53" i="18"/>
  <c r="CM53" i="18"/>
  <c r="CO53" i="18"/>
  <c r="CS53" i="18"/>
  <c r="CW53" i="18"/>
  <c r="DA53" i="18"/>
  <c r="DE53" i="18"/>
  <c r="DI53" i="18"/>
  <c r="DK53" i="18"/>
  <c r="DO53" i="18"/>
  <c r="G53" i="18"/>
  <c r="O53" i="18"/>
  <c r="S53" i="18"/>
  <c r="W53" i="18"/>
  <c r="AC53" i="18"/>
  <c r="AG53" i="18"/>
  <c r="AK53" i="18"/>
  <c r="AQ53" i="18"/>
  <c r="AU53" i="18"/>
  <c r="AY53" i="18"/>
  <c r="BC53" i="18"/>
  <c r="BG53" i="18"/>
  <c r="BK53" i="18"/>
  <c r="BO53" i="18"/>
  <c r="BS53" i="18"/>
  <c r="BW53" i="18"/>
  <c r="CC53" i="18"/>
  <c r="CG53" i="18"/>
  <c r="CK53" i="18"/>
  <c r="CQ53" i="18"/>
  <c r="CU53" i="18"/>
  <c r="CY53" i="18"/>
  <c r="DC53" i="18"/>
  <c r="DG53" i="18"/>
  <c r="DM53" i="18"/>
  <c r="DQ53" i="18"/>
  <c r="D55" i="18"/>
  <c r="F55" i="18"/>
  <c r="F52" i="18" s="1"/>
  <c r="H55" i="18"/>
  <c r="J55" i="18"/>
  <c r="L55" i="18"/>
  <c r="N55" i="18"/>
  <c r="P55" i="18"/>
  <c r="R55" i="18"/>
  <c r="T55" i="18"/>
  <c r="V55" i="18"/>
  <c r="X55" i="18"/>
  <c r="Z55" i="18"/>
  <c r="AB55" i="18"/>
  <c r="AD55" i="18"/>
  <c r="AF55" i="18"/>
  <c r="AH55" i="18"/>
  <c r="AJ55" i="18"/>
  <c r="AL55" i="18"/>
  <c r="AN55" i="18"/>
  <c r="AP55" i="18"/>
  <c r="AR55" i="18"/>
  <c r="AT55" i="18"/>
  <c r="AV55" i="18"/>
  <c r="AX55" i="18"/>
  <c r="AZ55" i="18"/>
  <c r="BB55" i="18"/>
  <c r="G55" i="18"/>
  <c r="K55" i="18"/>
  <c r="O55" i="18"/>
  <c r="S55" i="18"/>
  <c r="W55" i="18"/>
  <c r="AA55" i="18"/>
  <c r="AE55" i="18"/>
  <c r="AI55" i="18"/>
  <c r="AM55" i="18"/>
  <c r="AQ55" i="18"/>
  <c r="AU55" i="18"/>
  <c r="AY55" i="18"/>
  <c r="BC55" i="18"/>
  <c r="BE55" i="18"/>
  <c r="BG55" i="18"/>
  <c r="BI55" i="18"/>
  <c r="BK55" i="18"/>
  <c r="BM55" i="18"/>
  <c r="BO55" i="18"/>
  <c r="BQ55" i="18"/>
  <c r="BS55" i="18"/>
  <c r="BU55" i="18"/>
  <c r="BW55" i="18"/>
  <c r="BY55" i="18"/>
  <c r="CA55" i="18"/>
  <c r="CC55" i="18"/>
  <c r="CE55" i="18"/>
  <c r="CG55" i="18"/>
  <c r="CI55" i="18"/>
  <c r="CK55" i="18"/>
  <c r="CM55" i="18"/>
  <c r="CO55" i="18"/>
  <c r="CQ55" i="18"/>
  <c r="CS55" i="18"/>
  <c r="CU55" i="18"/>
  <c r="CW55" i="18"/>
  <c r="CY55" i="18"/>
  <c r="DA55" i="18"/>
  <c r="DC55" i="18"/>
  <c r="DE55" i="18"/>
  <c r="DG55" i="18"/>
  <c r="DI55" i="18"/>
  <c r="DK55" i="18"/>
  <c r="DM55" i="18"/>
  <c r="DO55" i="18"/>
  <c r="DQ55" i="18"/>
  <c r="E55" i="18"/>
  <c r="I55" i="18"/>
  <c r="M55" i="18"/>
  <c r="Q55" i="18"/>
  <c r="U55" i="18"/>
  <c r="Y55" i="18"/>
  <c r="AC55" i="18"/>
  <c r="AG55" i="18"/>
  <c r="AK55" i="18"/>
  <c r="AO55" i="18"/>
  <c r="AS55" i="18"/>
  <c r="AW55" i="18"/>
  <c r="BA55" i="18"/>
  <c r="BD55" i="18"/>
  <c r="BF55" i="18"/>
  <c r="BH55" i="18"/>
  <c r="BJ55" i="18"/>
  <c r="BL55" i="18"/>
  <c r="BN55" i="18"/>
  <c r="BP55" i="18"/>
  <c r="BR55" i="18"/>
  <c r="BT55" i="18"/>
  <c r="BV55" i="18"/>
  <c r="BX55" i="18"/>
  <c r="BZ55" i="18"/>
  <c r="CB55" i="18"/>
  <c r="CD55" i="18"/>
  <c r="CF55" i="18"/>
  <c r="CH55" i="18"/>
  <c r="CJ55" i="18"/>
  <c r="CL55" i="18"/>
  <c r="CN55" i="18"/>
  <c r="CP55" i="18"/>
  <c r="CR55" i="18"/>
  <c r="CT55" i="18"/>
  <c r="CV55" i="18"/>
  <c r="CX55" i="18"/>
  <c r="CZ55" i="18"/>
  <c r="DB55" i="18"/>
  <c r="DD55" i="18"/>
  <c r="DF55" i="18"/>
  <c r="DH55" i="18"/>
  <c r="DJ55" i="18"/>
  <c r="DL55" i="18"/>
  <c r="DN55" i="18"/>
  <c r="DP55" i="18"/>
  <c r="DR55" i="18"/>
  <c r="C55" i="18"/>
  <c r="C53" i="18"/>
  <c r="H35" i="19"/>
  <c r="X35" i="19"/>
  <c r="AN35" i="19"/>
  <c r="BD35" i="19"/>
  <c r="BT35" i="19"/>
  <c r="E35" i="19"/>
  <c r="U35" i="19"/>
  <c r="AK35" i="19"/>
  <c r="BA35" i="19"/>
  <c r="BQ35" i="19"/>
  <c r="CG35" i="19"/>
  <c r="D35" i="19"/>
  <c r="L35" i="19"/>
  <c r="T35" i="19"/>
  <c r="AB35" i="19"/>
  <c r="AJ35" i="19"/>
  <c r="AR35" i="19"/>
  <c r="AZ35" i="19"/>
  <c r="BH35" i="19"/>
  <c r="BP35" i="19"/>
  <c r="BX35" i="19"/>
  <c r="CF35" i="19"/>
  <c r="P35" i="19"/>
  <c r="AF35" i="19"/>
  <c r="AV35" i="19"/>
  <c r="BL35" i="19"/>
  <c r="CB35" i="19"/>
  <c r="M35" i="19"/>
  <c r="AC35" i="19"/>
  <c r="AS35" i="19"/>
  <c r="BI35" i="19"/>
  <c r="BY35" i="19"/>
  <c r="I35" i="19"/>
  <c r="Q35" i="19"/>
  <c r="Y35" i="19"/>
  <c r="AG35" i="19"/>
  <c r="AO35" i="19"/>
  <c r="AW35" i="19"/>
  <c r="BE35" i="19"/>
  <c r="BM35" i="19"/>
  <c r="BU35" i="19"/>
  <c r="CC35" i="19"/>
  <c r="CE36" i="19"/>
  <c r="CA36" i="19"/>
  <c r="BW36" i="19"/>
  <c r="BS36" i="19"/>
  <c r="BO36" i="19"/>
  <c r="BK36" i="19"/>
  <c r="BG36" i="19"/>
  <c r="BC36" i="19"/>
  <c r="AY36" i="19"/>
  <c r="AU36" i="19"/>
  <c r="AQ36" i="19"/>
  <c r="AM36" i="19"/>
  <c r="AI36" i="19"/>
  <c r="AE36" i="19"/>
  <c r="AA36" i="19"/>
  <c r="W36" i="19"/>
  <c r="S36" i="19"/>
  <c r="O36" i="19"/>
  <c r="K36" i="19"/>
  <c r="G36" i="19"/>
  <c r="C36" i="19"/>
  <c r="CF36" i="19"/>
  <c r="BX36" i="19"/>
  <c r="BP36" i="19"/>
  <c r="BH36" i="19"/>
  <c r="AZ36" i="19"/>
  <c r="AR36" i="19"/>
  <c r="AJ36" i="19"/>
  <c r="AB36" i="19"/>
  <c r="P36" i="19"/>
  <c r="H36" i="19"/>
  <c r="CH36" i="19"/>
  <c r="CD36" i="19"/>
  <c r="BZ36" i="19"/>
  <c r="BV36" i="19"/>
  <c r="BR36" i="19"/>
  <c r="BN36" i="19"/>
  <c r="BJ36" i="19"/>
  <c r="BF36" i="19"/>
  <c r="BB36" i="19"/>
  <c r="AX36" i="19"/>
  <c r="AT36" i="19"/>
  <c r="AP36" i="19"/>
  <c r="AL36" i="19"/>
  <c r="AH36" i="19"/>
  <c r="AD36" i="19"/>
  <c r="Z36" i="19"/>
  <c r="V36" i="19"/>
  <c r="R36" i="19"/>
  <c r="N36" i="19"/>
  <c r="J36" i="19"/>
  <c r="F36" i="19"/>
  <c r="CB36" i="19"/>
  <c r="BT36" i="19"/>
  <c r="BL36" i="19"/>
  <c r="BD36" i="19"/>
  <c r="AV36" i="19"/>
  <c r="AN36" i="19"/>
  <c r="AF36" i="19"/>
  <c r="X36" i="19"/>
  <c r="T36" i="19"/>
  <c r="L36" i="19"/>
  <c r="D36" i="19"/>
  <c r="AC36" i="19"/>
  <c r="BI36" i="19"/>
  <c r="Y36" i="19"/>
  <c r="BE36" i="19"/>
  <c r="E36" i="19"/>
  <c r="U36" i="19"/>
  <c r="AK36" i="19"/>
  <c r="BA36" i="19"/>
  <c r="BQ36" i="19"/>
  <c r="CG36" i="19"/>
  <c r="M36" i="19"/>
  <c r="AS36" i="19"/>
  <c r="BY36" i="19"/>
  <c r="I36" i="19"/>
  <c r="AO36" i="19"/>
  <c r="BU36" i="19"/>
  <c r="E33" i="19"/>
  <c r="E34" i="19" s="1"/>
  <c r="Q36" i="19"/>
  <c r="AG36" i="19"/>
  <c r="AW36" i="19"/>
  <c r="BM36" i="19"/>
  <c r="CC36" i="19"/>
  <c r="F35" i="19"/>
  <c r="J35" i="19"/>
  <c r="N35" i="19"/>
  <c r="R35" i="19"/>
  <c r="V35" i="19"/>
  <c r="Z35" i="19"/>
  <c r="AD35" i="19"/>
  <c r="AH35" i="19"/>
  <c r="AL35" i="19"/>
  <c r="AP35" i="19"/>
  <c r="AT35" i="19"/>
  <c r="AX35" i="19"/>
  <c r="BB35" i="19"/>
  <c r="BF35" i="19"/>
  <c r="BJ35" i="19"/>
  <c r="BN35" i="19"/>
  <c r="BR35" i="19"/>
  <c r="BV35" i="19"/>
  <c r="BZ35" i="19"/>
  <c r="CD35" i="19"/>
  <c r="CH35" i="19"/>
  <c r="C35" i="19"/>
  <c r="G35" i="19"/>
  <c r="K35" i="19"/>
  <c r="O35" i="19"/>
  <c r="S35" i="19"/>
  <c r="W35" i="19"/>
  <c r="AA35" i="19"/>
  <c r="AE35" i="19"/>
  <c r="AI35" i="19"/>
  <c r="AM35" i="19"/>
  <c r="AQ35" i="19"/>
  <c r="AU35" i="19"/>
  <c r="AY35" i="19"/>
  <c r="BC35" i="19"/>
  <c r="BG35" i="19"/>
  <c r="BK35" i="19"/>
  <c r="BO35" i="19"/>
  <c r="BS35" i="19"/>
  <c r="BW35" i="19"/>
  <c r="CA35" i="19"/>
  <c r="CE35" i="19"/>
  <c r="D52" i="18"/>
  <c r="C52" i="18" l="1"/>
  <c r="E52" i="18"/>
  <c r="C34" i="19"/>
  <c r="D34" i="19"/>
  <c r="F33" i="19"/>
  <c r="F34" i="19" s="1"/>
  <c r="G52" i="18"/>
  <c r="G33" i="19" l="1"/>
  <c r="G34" i="19" s="1"/>
  <c r="H52" i="18"/>
  <c r="H33" i="19" l="1"/>
  <c r="H34" i="19" s="1"/>
  <c r="I52" i="18"/>
  <c r="I33" i="19" l="1"/>
  <c r="I34" i="19" s="1"/>
  <c r="J52" i="18"/>
  <c r="J33" i="19" l="1"/>
  <c r="J34" i="19" s="1"/>
  <c r="K52" i="18"/>
  <c r="K33" i="19" l="1"/>
  <c r="K34" i="19" s="1"/>
  <c r="L52" i="18"/>
  <c r="L33" i="19" l="1"/>
  <c r="L34" i="19" s="1"/>
  <c r="M52" i="18"/>
  <c r="M33" i="19" l="1"/>
  <c r="M34" i="19" s="1"/>
  <c r="N52" i="18"/>
  <c r="D62" i="18" s="1"/>
  <c r="N33" i="19" l="1"/>
  <c r="N34" i="19" s="1"/>
  <c r="O52" i="18"/>
  <c r="O33" i="19" l="1"/>
  <c r="O34" i="19" s="1"/>
  <c r="D41" i="19"/>
  <c r="D42" i="19" s="1"/>
  <c r="P52" i="18"/>
  <c r="P33" i="19" l="1"/>
  <c r="P34" i="19" s="1"/>
  <c r="Q52" i="18"/>
  <c r="Q33" i="19" l="1"/>
  <c r="Q34" i="19" s="1"/>
  <c r="R52" i="18"/>
  <c r="R33" i="19" l="1"/>
  <c r="R34" i="19" s="1"/>
  <c r="S52" i="18"/>
  <c r="S33" i="19" l="1"/>
  <c r="S34" i="19" s="1"/>
  <c r="T52" i="18"/>
  <c r="T33" i="19" l="1"/>
  <c r="T34" i="19" s="1"/>
  <c r="U52" i="18"/>
  <c r="U33" i="19" l="1"/>
  <c r="U34" i="19" s="1"/>
  <c r="V52" i="18"/>
  <c r="V33" i="19" l="1"/>
  <c r="V34" i="19" s="1"/>
  <c r="W52" i="18"/>
  <c r="W33" i="19" l="1"/>
  <c r="W34" i="19" s="1"/>
  <c r="X52" i="18"/>
  <c r="X33" i="19" l="1"/>
  <c r="X34" i="19" s="1"/>
  <c r="Y52" i="18"/>
  <c r="Y33" i="19" l="1"/>
  <c r="Y34" i="19" s="1"/>
  <c r="Z52" i="18"/>
  <c r="E62" i="18" s="1"/>
  <c r="Z33" i="19" l="1"/>
  <c r="Z34" i="19" s="1"/>
  <c r="AA52" i="18"/>
  <c r="AA33" i="19" l="1"/>
  <c r="AA34" i="19" s="1"/>
  <c r="E41" i="19"/>
  <c r="E42" i="19" s="1"/>
  <c r="AB52" i="18"/>
  <c r="AB33" i="19" l="1"/>
  <c r="AB34" i="19" s="1"/>
  <c r="AC52" i="18"/>
  <c r="AC33" i="19" l="1"/>
  <c r="AC34" i="19" s="1"/>
  <c r="AD52" i="18"/>
  <c r="AD33" i="19" l="1"/>
  <c r="AD34" i="19" s="1"/>
  <c r="AE52" i="18"/>
  <c r="AE33" i="19" l="1"/>
  <c r="AE34" i="19" s="1"/>
  <c r="AF52" i="18"/>
  <c r="AF33" i="19" l="1"/>
  <c r="AF34" i="19" s="1"/>
  <c r="AG52" i="18"/>
  <c r="AG33" i="19" l="1"/>
  <c r="AG34" i="19" s="1"/>
  <c r="AH52" i="18"/>
  <c r="AH33" i="19" l="1"/>
  <c r="AH34" i="19" s="1"/>
  <c r="AI52" i="18"/>
  <c r="AI33" i="19" l="1"/>
  <c r="AI34" i="19" s="1"/>
  <c r="AJ52" i="18"/>
  <c r="AJ33" i="19" l="1"/>
  <c r="AJ34" i="19" s="1"/>
  <c r="AK52" i="18"/>
  <c r="AK33" i="19" l="1"/>
  <c r="AK34" i="19" s="1"/>
  <c r="AL52" i="18"/>
  <c r="F62" i="18" s="1"/>
  <c r="AL33" i="19" l="1"/>
  <c r="AL34" i="19" s="1"/>
  <c r="AM52" i="18"/>
  <c r="AM33" i="19" l="1"/>
  <c r="AM34" i="19" s="1"/>
  <c r="F41" i="19"/>
  <c r="F42" i="19" s="1"/>
  <c r="AN52" i="18"/>
  <c r="AN33" i="19" l="1"/>
  <c r="AN34" i="19" s="1"/>
  <c r="AO52" i="18"/>
  <c r="AO33" i="19" l="1"/>
  <c r="AO34" i="19" s="1"/>
  <c r="AP52" i="18"/>
  <c r="AP33" i="19" l="1"/>
  <c r="AP34" i="19" s="1"/>
  <c r="AQ52" i="18"/>
  <c r="AQ33" i="19" l="1"/>
  <c r="AQ34" i="19" s="1"/>
  <c r="AR52" i="18"/>
  <c r="AR33" i="19" l="1"/>
  <c r="AR34" i="19" s="1"/>
  <c r="AS52" i="18"/>
  <c r="AS33" i="19" l="1"/>
  <c r="AS34" i="19" s="1"/>
  <c r="AT52" i="18"/>
  <c r="AT33" i="19" l="1"/>
  <c r="AT34" i="19" s="1"/>
  <c r="AU52" i="18"/>
  <c r="AU33" i="19" l="1"/>
  <c r="AU34" i="19" s="1"/>
  <c r="AV52" i="18"/>
  <c r="AV33" i="19" l="1"/>
  <c r="AV34" i="19" s="1"/>
  <c r="AW52" i="18"/>
  <c r="AX52" i="18"/>
  <c r="AW33" i="19" l="1"/>
  <c r="AW34" i="19" s="1"/>
  <c r="G62" i="18"/>
  <c r="AY52" i="18"/>
  <c r="AX33" i="19" l="1"/>
  <c r="AX34" i="19" s="1"/>
  <c r="AZ52" i="18"/>
  <c r="AY33" i="19" l="1"/>
  <c r="AY34" i="19" s="1"/>
  <c r="G41" i="19"/>
  <c r="G42" i="19" s="1"/>
  <c r="BA52" i="18"/>
  <c r="AZ33" i="19" l="1"/>
  <c r="AZ34" i="19" s="1"/>
  <c r="BB52" i="18"/>
  <c r="BA33" i="19" l="1"/>
  <c r="BA34" i="19" s="1"/>
  <c r="BC52" i="18"/>
  <c r="BB33" i="19" l="1"/>
  <c r="BB34" i="19" s="1"/>
  <c r="BD52" i="18"/>
  <c r="BC33" i="19" l="1"/>
  <c r="BC34" i="19" s="1"/>
  <c r="BE52" i="18"/>
  <c r="BD33" i="19" l="1"/>
  <c r="BD34" i="19" s="1"/>
  <c r="BF52" i="18"/>
  <c r="BE33" i="19" l="1"/>
  <c r="BE34" i="19" s="1"/>
  <c r="BG52" i="18"/>
  <c r="BF33" i="19" l="1"/>
  <c r="BF34" i="19" s="1"/>
  <c r="BH52" i="18"/>
  <c r="BG33" i="19" l="1"/>
  <c r="BG34" i="19" s="1"/>
  <c r="BI52" i="18"/>
  <c r="BH33" i="19" l="1"/>
  <c r="BH34" i="19" s="1"/>
  <c r="BJ52" i="18"/>
  <c r="H62" i="18" s="1"/>
  <c r="BI33" i="19" l="1"/>
  <c r="BI34" i="19" s="1"/>
  <c r="BK52" i="18"/>
  <c r="BJ33" i="19" l="1"/>
  <c r="BJ34" i="19" s="1"/>
  <c r="BL52" i="18"/>
  <c r="BK33" i="19" l="1"/>
  <c r="BK34" i="19" s="1"/>
  <c r="H41" i="19"/>
  <c r="H42" i="19" s="1"/>
  <c r="BM52" i="18"/>
  <c r="BL33" i="19" l="1"/>
  <c r="BL34" i="19" s="1"/>
  <c r="BN52" i="18"/>
  <c r="BM33" i="19" l="1"/>
  <c r="BM34" i="19" s="1"/>
  <c r="BO52" i="18"/>
  <c r="BP52" i="18"/>
  <c r="BN33" i="19" l="1"/>
  <c r="BN34" i="19" s="1"/>
  <c r="BQ52" i="18"/>
  <c r="BO33" i="19" l="1"/>
  <c r="BO34" i="19" s="1"/>
  <c r="BR52" i="18"/>
  <c r="BP33" i="19" l="1"/>
  <c r="BP34" i="19" s="1"/>
  <c r="BS52" i="18"/>
  <c r="BQ33" i="19" l="1"/>
  <c r="BQ34" i="19" s="1"/>
  <c r="BT52" i="18"/>
  <c r="BR33" i="19" l="1"/>
  <c r="BR34" i="19" s="1"/>
  <c r="BU52" i="18"/>
  <c r="BS33" i="19" l="1"/>
  <c r="BS34" i="19" s="1"/>
  <c r="BV52" i="18"/>
  <c r="I62" i="18" s="1"/>
  <c r="BT33" i="19" l="1"/>
  <c r="BT34" i="19" s="1"/>
  <c r="BW52" i="18"/>
  <c r="BU33" i="19" l="1"/>
  <c r="BU34" i="19" s="1"/>
  <c r="BX52" i="18"/>
  <c r="BV33" i="19" l="1"/>
  <c r="BV34" i="19" s="1"/>
  <c r="BY52" i="18"/>
  <c r="BW33" i="19" l="1"/>
  <c r="BW34" i="19" s="1"/>
  <c r="I41" i="19"/>
  <c r="I42" i="19" s="1"/>
  <c r="BZ52" i="18"/>
  <c r="BX33" i="19" l="1"/>
  <c r="BX34" i="19" s="1"/>
  <c r="CA52" i="18"/>
  <c r="BY33" i="19" l="1"/>
  <c r="BY34" i="19" s="1"/>
  <c r="CB52" i="18"/>
  <c r="BZ33" i="19" l="1"/>
  <c r="BZ34" i="19" s="1"/>
  <c r="CC52" i="18"/>
  <c r="CA33" i="19" l="1"/>
  <c r="CA34" i="19" s="1"/>
  <c r="CD52" i="18"/>
  <c r="CB33" i="19" l="1"/>
  <c r="CB34" i="19" s="1"/>
  <c r="CE52" i="18"/>
  <c r="CC33" i="19" l="1"/>
  <c r="CC34" i="19" s="1"/>
  <c r="CF52" i="18"/>
  <c r="CD33" i="19" l="1"/>
  <c r="CD34" i="19" s="1"/>
  <c r="CG52" i="18"/>
  <c r="CE33" i="19" l="1"/>
  <c r="CE34" i="19" s="1"/>
  <c r="CH52" i="18"/>
  <c r="J62" i="18" s="1"/>
  <c r="CF33" i="19" l="1"/>
  <c r="CF34" i="19" s="1"/>
  <c r="CI52" i="18"/>
  <c r="CG33" i="19" l="1"/>
  <c r="CG34" i="19" s="1"/>
  <c r="CJ52" i="18"/>
  <c r="CH33" i="19" l="1"/>
  <c r="CH34" i="19" s="1"/>
  <c r="CK52" i="18"/>
  <c r="J41" i="19" l="1"/>
  <c r="J42" i="19" s="1"/>
  <c r="CL52" i="18"/>
  <c r="D63" i="18"/>
  <c r="E63" i="18" s="1"/>
  <c r="F63" i="18" s="1"/>
  <c r="G63" i="18" s="1"/>
  <c r="H63" i="18" s="1"/>
  <c r="I63" i="18" s="1"/>
  <c r="J63" i="18" s="1"/>
  <c r="CM52" i="18" l="1"/>
  <c r="CN52" i="18" l="1"/>
  <c r="CO52" i="18" l="1"/>
  <c r="CP52" i="18" l="1"/>
  <c r="CQ52" i="18" l="1"/>
  <c r="CR52" i="18" l="1"/>
  <c r="CS52" i="18" l="1"/>
  <c r="CT52" i="18" l="1"/>
  <c r="K62" i="18" s="1"/>
  <c r="K63" i="18" s="1"/>
  <c r="CU52" i="18" l="1"/>
  <c r="CV52" i="18" l="1"/>
  <c r="CW52" i="18" l="1"/>
  <c r="CX52" i="18" l="1"/>
  <c r="CY52" i="18" l="1"/>
  <c r="CZ52" i="18" l="1"/>
  <c r="DA52" i="18" l="1"/>
  <c r="DB52" i="18" l="1"/>
  <c r="DC52" i="18" l="1"/>
  <c r="DD52" i="18" l="1"/>
  <c r="DE52" i="18" l="1"/>
  <c r="DF52" i="18" l="1"/>
  <c r="L62" i="18" s="1"/>
  <c r="L63" i="18" s="1"/>
  <c r="DG52" i="18" l="1"/>
  <c r="DH52" i="18" l="1"/>
  <c r="DI52" i="18" l="1"/>
  <c r="DJ52" i="18" l="1"/>
  <c r="DK52" i="18" l="1"/>
  <c r="DL52" i="18" l="1"/>
  <c r="DM52" i="18" l="1"/>
  <c r="DN52" i="18" l="1"/>
  <c r="DO52" i="18" l="1"/>
  <c r="DP52" i="18" l="1"/>
  <c r="DQ52" i="18" l="1"/>
  <c r="DR52" i="18" l="1"/>
  <c r="M62" i="18" s="1"/>
  <c r="M63" i="18" s="1"/>
</calcChain>
</file>

<file path=xl/sharedStrings.xml><?xml version="1.0" encoding="utf-8"?>
<sst xmlns="http://schemas.openxmlformats.org/spreadsheetml/2006/main" count="206" uniqueCount="121">
  <si>
    <t>Year</t>
  </si>
  <si>
    <t>Cumulative credits</t>
  </si>
  <si>
    <t>Parameter</t>
  </si>
  <si>
    <t>Description</t>
  </si>
  <si>
    <t>Total volume of water supplied for drinking, food preparation, washing, laundry or toilet purposes</t>
  </si>
  <si>
    <t>Number of persons</t>
  </si>
  <si>
    <t>Hygienic percentage</t>
  </si>
  <si>
    <t>Hygienic percentage in the baseline</t>
  </si>
  <si>
    <t>Clean drinking water</t>
  </si>
  <si>
    <t>Water used in food preparation and clean-up</t>
  </si>
  <si>
    <t>Personal bathing water</t>
  </si>
  <si>
    <t>Laundry water</t>
  </si>
  <si>
    <t>Toilet water</t>
  </si>
  <si>
    <t>Fraction of food preparation or cleanup water sources providing water which qualifies as Clean in an appropriate time period t within the year y, limited to operating sources that are being used or partially used.</t>
  </si>
  <si>
    <t>Litres of water provided for food preparation and cleanup per person per day in an appropriate time period t in year y, which are subject to quality test, usage and capacity assessment (see Section 5.4).</t>
  </si>
  <si>
    <t>Fraction of daily food water from project source when operational in year y, assessed over a time period t.</t>
  </si>
  <si>
    <t>Litres of water provided for washing / bathing per person per day in an appropriate time period t in year y, which are subject to quality test, usage and capacity assessment (see Section 5.4).</t>
  </si>
  <si>
    <t>Fraction of daily washing / bathing water from project source when operational in year y, assessed over a time period t.</t>
  </si>
  <si>
    <t>Fraction of laundry water sources providing water which qualifies as Clean in an appropriate time period t within the year y, limited to operating sources that are being used or partially used.</t>
  </si>
  <si>
    <t>Litres of water provided for laundry per person per day in an appropriate time period t in year y, which are subject to quality test, usage and capacity assessment (see Section 5.4).</t>
  </si>
  <si>
    <t>Fraction of daily laundry water from project source when operational in year y, assessed over a time period t.</t>
  </si>
  <si>
    <t>Fraction of toilet flushing water sources providing water which qualifies as Clean in an appropriate time period t within the year y, limited to operating sources that are being used or partially used.</t>
  </si>
  <si>
    <t>Litres of water provided for toilet flushing per person per day in an appropriate time period t in year y, which are subject to quality test, usage and capacity assessment (see Section 5.4).</t>
  </si>
  <si>
    <t>Fraction of daily toilet flushing water from project source when operational in year y, assessed over a time period t.</t>
  </si>
  <si>
    <t>Is the project domestic or institutional?</t>
  </si>
  <si>
    <t>Calculated</t>
  </si>
  <si>
    <t>Value</t>
  </si>
  <si>
    <t>Average operational days in time period t</t>
  </si>
  <si>
    <r>
      <t>H</t>
    </r>
    <r>
      <rPr>
        <vertAlign val="subscript"/>
        <sz val="11"/>
        <color theme="1"/>
        <rFont val="Calibri"/>
        <family val="2"/>
        <scheme val="minor"/>
      </rPr>
      <t>b</t>
    </r>
  </si>
  <si>
    <t>Fraction of drinking water sources providing water which qualifies as Clean  in an appropriate time period t within the year y, limited to operating sources that are being used or partially used</t>
  </si>
  <si>
    <t>Fraction of daily drinking water from project source when operational in year y, assessed over a time period t.</t>
  </si>
  <si>
    <t>Formulas</t>
  </si>
  <si>
    <t>Phase 1</t>
  </si>
  <si>
    <t>Phase 2</t>
  </si>
  <si>
    <t>Boarding School</t>
  </si>
  <si>
    <t>Notes</t>
  </si>
  <si>
    <t>Assumed to be the same as drinking water</t>
  </si>
  <si>
    <t>Fraction of washing / bathing water sources providing water which qualifies as Clean  in an appropriate time period t within the year y, limited to operating sources that are being used or partially used.</t>
  </si>
  <si>
    <t>Assumed to be the same as washing water</t>
  </si>
  <si>
    <t>If institutional will the project mainly be working on Full-time, Boarding School or Part-time premises?</t>
  </si>
  <si>
    <t>Pour Flush</t>
  </si>
  <si>
    <t>Flushing</t>
  </si>
  <si>
    <t>Domestic</t>
  </si>
  <si>
    <t>Institutional</t>
  </si>
  <si>
    <t>Full-time</t>
  </si>
  <si>
    <t>Half-time</t>
  </si>
  <si>
    <t>Yes</t>
  </si>
  <si>
    <t>No</t>
  </si>
  <si>
    <t>Will the project provide drinking water?</t>
  </si>
  <si>
    <t>Will the project provide laundry water?</t>
  </si>
  <si>
    <t>Will the project provide washing water?</t>
  </si>
  <si>
    <t>Will the project provide food preparation water?</t>
  </si>
  <si>
    <t>Questions</t>
  </si>
  <si>
    <t>Answers</t>
  </si>
  <si>
    <t>Phase 1: Assumed to be the same as drinking water</t>
  </si>
  <si>
    <t>Phase 2: Assumed to be the same as drinking water</t>
  </si>
  <si>
    <t>Time period t (month)</t>
  </si>
  <si>
    <t>Year y</t>
  </si>
  <si>
    <t>Phase</t>
  </si>
  <si>
    <t>Summary</t>
  </si>
  <si>
    <t>Calculations Table</t>
  </si>
  <si>
    <t>If Boarding School will toilets be pour flush or flushing?</t>
  </si>
  <si>
    <t>Estimated in below table</t>
  </si>
  <si>
    <t>Litres of water provided for drinking per person per day in an appropriate time period t in year y, which are subject to quality test, usage and capacity assessment</t>
  </si>
  <si>
    <t>Total volume of water supplied for drinking, food preparation</t>
  </si>
  <si>
    <t>The values chosen here are for example only. Actual monitored values for each time period t should be entered in order to track actual Water Access WBCs.</t>
  </si>
  <si>
    <t>The values chosen here are for example only. Actual monitored values for each time period t should be entered in order to track actual WASH WBCs.</t>
  </si>
  <si>
    <t>Will the project provide toilet water? (YES allowed only if institutional with concentated population)</t>
  </si>
  <si>
    <t>Projections in below table</t>
  </si>
  <si>
    <t>Formula 4</t>
  </si>
  <si>
    <t>Formula 5</t>
  </si>
  <si>
    <t>Formula 6</t>
  </si>
  <si>
    <t>Formula 7</t>
  </si>
  <si>
    <t>Formula 8</t>
  </si>
  <si>
    <t>Formulas 2 and 3</t>
  </si>
  <si>
    <t>Formula 3</t>
  </si>
  <si>
    <t>Formula 2</t>
  </si>
  <si>
    <t xml:space="preserve">Year y </t>
  </si>
  <si>
    <t>Maximum duration is 7 years</t>
  </si>
  <si>
    <t xml:space="preserve"> </t>
  </si>
  <si>
    <t xml:space="preserve">WBCy = ΣWAt,x,c,y </t>
  </si>
  <si>
    <t>WAt,x,c,y  = Pt,x,c,y * ODt,x,c,y *  ((D t,x,c,y + F t,x,c,y)  / 1000)</t>
  </si>
  <si>
    <t>Dt,x,c,y = QDt,x,c,y * WDt,x,c,y * UDt,x,c,y</t>
  </si>
  <si>
    <t>Ft,x,c,y = QFt,x,c,y * WFt,x,c,y * UFt,x,c,y</t>
  </si>
  <si>
    <t>WAt,x,c,y</t>
  </si>
  <si>
    <t>Pt,x,c,y</t>
  </si>
  <si>
    <t xml:space="preserve">ODt,x,c,y </t>
  </si>
  <si>
    <t xml:space="preserve">Dt,x,c,y </t>
  </si>
  <si>
    <t>Ft,x,c,y</t>
  </si>
  <si>
    <t>QDt,x,c,y</t>
  </si>
  <si>
    <t>WDt,x,c,y</t>
  </si>
  <si>
    <t>UDt,x,c,y</t>
  </si>
  <si>
    <t>QFt,x,c,y</t>
  </si>
  <si>
    <t>WFt,x,c,y</t>
  </si>
  <si>
    <t>UFt,x,c,y</t>
  </si>
  <si>
    <t xml:space="preserve">WBCy = ΣWASHt,x,c,y </t>
  </si>
  <si>
    <t>Phase 1 WASHt,x,c,y  = Pt,x,c,y * ODt,x,c,y * (1+ Ht,x,c,y - Hb) * ((D t,x,c,y + F t,x,c,y +  W t,x,c,y + L t,x,c,y + T t,x,c,y)  / 1000)</t>
  </si>
  <si>
    <t>Phase 2 WASHt,x,c,y  = Pt,x,c,y * ODt,x,c,y * Ht,x,c,y * ((D t,x,c,y + F t,x,c,y +  W t,x,c,y + L t,x,c,y + T t,x,c,y)  / 1000)</t>
  </si>
  <si>
    <t>Wt,x,c,y = QWt,x,c,y * WWt,x,c,y * UWt,x,c,y</t>
  </si>
  <si>
    <t>Lt,x,c,y = QLt,x,c,y * WLt,x,c,y * ULt,x,c,y</t>
  </si>
  <si>
    <t>Tt,x,c,y = QTt,x,c,y * WTt,x,c,y * UTt,x,c,y</t>
  </si>
  <si>
    <t>WASHt,x,c,y</t>
  </si>
  <si>
    <t>Ht,x,c,y</t>
  </si>
  <si>
    <t xml:space="preserve">Wt,x,c,y </t>
  </si>
  <si>
    <t xml:space="preserve">Lt,x,c,y </t>
  </si>
  <si>
    <t xml:space="preserve">Tt,x,c,y </t>
  </si>
  <si>
    <t>QWt,x,c,y</t>
  </si>
  <si>
    <t>WWt,x,c,y</t>
  </si>
  <si>
    <t>UWt,x,c,y</t>
  </si>
  <si>
    <t>QLt,x,c,y</t>
  </si>
  <si>
    <t>WLt,x,c,y</t>
  </si>
  <si>
    <t>ULt,x,c,y</t>
  </si>
  <si>
    <t>QTt,x,c,y</t>
  </si>
  <si>
    <t>WTt,x,c,y</t>
  </si>
  <si>
    <t>UTt,x,c,y</t>
  </si>
  <si>
    <t xml:space="preserve">Wx,c,y </t>
  </si>
  <si>
    <t>Complete all grey cells to project WBCs generated by the project.</t>
  </si>
  <si>
    <t>Complete all grey cells to project WBCs generated by the project</t>
  </si>
  <si>
    <t>WASH Project - Projection of WBCs</t>
  </si>
  <si>
    <t>Water Access Project - Projection of WBCs</t>
  </si>
  <si>
    <t>This example is an annex to the Water Access and WASH methodology developed by Whave Solutions Ltd. The methodology was developed by Whave with inputs from the Gold Standard. Inquiries with regard to application and revisions are welcome. Please contact info@whave.org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</si>
</sst>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0.0"/>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1"/>
      <color rgb="FF0070C0"/>
      <name val="Calibri"/>
      <family val="2"/>
      <scheme val="minor"/>
    </font>
    <font>
      <b/>
      <sz val="11"/>
      <color rgb="FF0070C0"/>
      <name val="Calibri"/>
      <family val="2"/>
      <scheme val="minor"/>
    </font>
    <font>
      <sz val="11"/>
      <name val="Calibri"/>
      <family val="2"/>
      <scheme val="minor"/>
    </font>
    <font>
      <vertAlign val="subscript"/>
      <sz val="11"/>
      <color theme="1"/>
      <name val="Calibri"/>
      <family val="2"/>
      <scheme val="minor"/>
    </font>
    <font>
      <b/>
      <sz val="16"/>
      <color theme="1"/>
      <name val="Calibri"/>
      <family val="2"/>
      <scheme val="minor"/>
    </font>
    <font>
      <b/>
      <sz val="24"/>
      <color theme="1"/>
      <name val="Calibri"/>
      <family val="2"/>
      <scheme val="minor"/>
    </font>
    <font>
      <b/>
      <sz val="26"/>
      <color theme="1"/>
      <name val="Calibri"/>
      <family val="2"/>
      <scheme val="minor"/>
    </font>
    <font>
      <i/>
      <sz val="12"/>
      <color theme="1"/>
      <name val="Calibri"/>
      <family val="2"/>
      <scheme val="minor"/>
    </font>
  </fonts>
  <fills count="11">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rgb="FF00B050"/>
        <bgColor indexed="64"/>
      </patternFill>
    </fill>
    <fill>
      <patternFill patternType="solid">
        <fgColor rgb="FF7030A0"/>
        <bgColor indexed="64"/>
      </patternFill>
    </fill>
  </fills>
  <borders count="16">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154">
    <xf numFmtId="0" fontId="0" fillId="0" borderId="0" xfId="0"/>
    <xf numFmtId="0" fontId="6" fillId="0" borderId="0" xfId="0" applyFont="1" applyAlignment="1">
      <alignment horizontal="center"/>
    </xf>
    <xf numFmtId="0" fontId="0" fillId="0" borderId="0" xfId="0" applyBorder="1"/>
    <xf numFmtId="0" fontId="0" fillId="0" borderId="0" xfId="0" applyFont="1" applyBorder="1" applyAlignment="1">
      <alignment horizontal="center"/>
    </xf>
    <xf numFmtId="9" fontId="4" fillId="0" borderId="0" xfId="1" applyFont="1" applyBorder="1" applyAlignment="1">
      <alignment horizontal="center"/>
    </xf>
    <xf numFmtId="9" fontId="4" fillId="0" borderId="0" xfId="0" applyNumberFormat="1" applyFont="1" applyBorder="1" applyAlignment="1">
      <alignment horizontal="center"/>
    </xf>
    <xf numFmtId="0" fontId="8" fillId="0" borderId="0" xfId="0" applyFont="1"/>
    <xf numFmtId="0" fontId="0" fillId="0" borderId="1" xfId="0" applyFont="1" applyBorder="1"/>
    <xf numFmtId="164" fontId="0" fillId="0" borderId="0" xfId="2" applyNumberFormat="1" applyFont="1"/>
    <xf numFmtId="0" fontId="0" fillId="0" borderId="0" xfId="0" applyFont="1" applyBorder="1" applyAlignment="1">
      <alignment horizontal="left"/>
    </xf>
    <xf numFmtId="9" fontId="4" fillId="0" borderId="0" xfId="0" applyNumberFormat="1" applyFont="1" applyFill="1" applyBorder="1" applyAlignment="1">
      <alignment horizontal="center"/>
    </xf>
    <xf numFmtId="0" fontId="2" fillId="0" borderId="4" xfId="0" applyFont="1" applyBorder="1" applyAlignment="1">
      <alignment horizontal="center"/>
    </xf>
    <xf numFmtId="0" fontId="0" fillId="0" borderId="1" xfId="0"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0" fillId="0" borderId="2" xfId="0" applyBorder="1"/>
    <xf numFmtId="164" fontId="0" fillId="0" borderId="4" xfId="2" applyNumberFormat="1" applyFont="1" applyBorder="1"/>
    <xf numFmtId="3" fontId="0" fillId="0" borderId="4" xfId="2" applyNumberFormat="1" applyFont="1" applyBorder="1" applyAlignment="1">
      <alignment horizontal="center"/>
    </xf>
    <xf numFmtId="3" fontId="0" fillId="0" borderId="5" xfId="2" applyNumberFormat="1" applyFont="1" applyBorder="1" applyAlignment="1">
      <alignment horizontal="center"/>
    </xf>
    <xf numFmtId="3" fontId="0" fillId="0" borderId="6" xfId="2" applyNumberFormat="1" applyFont="1" applyBorder="1" applyAlignment="1">
      <alignment horizontal="center"/>
    </xf>
    <xf numFmtId="3" fontId="6" fillId="0" borderId="9" xfId="0" applyNumberFormat="1" applyFont="1" applyBorder="1" applyAlignment="1">
      <alignment horizontal="center"/>
    </xf>
    <xf numFmtId="3" fontId="6" fillId="0" borderId="10" xfId="0" applyNumberFormat="1" applyFont="1" applyBorder="1" applyAlignment="1">
      <alignment horizontal="center"/>
    </xf>
    <xf numFmtId="3" fontId="6" fillId="0" borderId="11" xfId="0" applyNumberFormat="1" applyFont="1" applyBorder="1" applyAlignment="1">
      <alignment horizontal="center"/>
    </xf>
    <xf numFmtId="0" fontId="6" fillId="0" borderId="12" xfId="0" applyFont="1" applyBorder="1" applyAlignment="1">
      <alignment horizontal="center"/>
    </xf>
    <xf numFmtId="1" fontId="0" fillId="7" borderId="11" xfId="0" applyNumberFormat="1" applyFont="1" applyFill="1" applyBorder="1" applyAlignment="1">
      <alignment horizontal="center"/>
    </xf>
    <xf numFmtId="1" fontId="0" fillId="7" borderId="9" xfId="0" applyNumberFormat="1" applyFont="1" applyFill="1" applyBorder="1" applyAlignment="1">
      <alignment horizontal="center"/>
    </xf>
    <xf numFmtId="1" fontId="0" fillId="7" borderId="10" xfId="0" applyNumberFormat="1" applyFont="1" applyFill="1" applyBorder="1" applyAlignment="1">
      <alignment horizontal="center"/>
    </xf>
    <xf numFmtId="1" fontId="0" fillId="4" borderId="11" xfId="0" applyNumberFormat="1" applyFont="1" applyFill="1" applyBorder="1" applyAlignment="1">
      <alignment horizontal="center"/>
    </xf>
    <xf numFmtId="1" fontId="0" fillId="4" borderId="9" xfId="0" applyNumberFormat="1" applyFont="1" applyFill="1" applyBorder="1" applyAlignment="1">
      <alignment horizontal="center"/>
    </xf>
    <xf numFmtId="1" fontId="0" fillId="4" borderId="10" xfId="0" applyNumberFormat="1" applyFont="1" applyFill="1" applyBorder="1" applyAlignment="1">
      <alignment horizontal="center"/>
    </xf>
    <xf numFmtId="1" fontId="0" fillId="2" borderId="4" xfId="0" applyNumberFormat="1" applyFont="1" applyFill="1" applyBorder="1" applyAlignment="1">
      <alignment horizontal="center"/>
    </xf>
    <xf numFmtId="1" fontId="0" fillId="2" borderId="5" xfId="0" applyNumberFormat="1" applyFont="1" applyFill="1" applyBorder="1" applyAlignment="1">
      <alignment horizontal="center"/>
    </xf>
    <xf numFmtId="1" fontId="0" fillId="2" borderId="6" xfId="0" applyNumberFormat="1" applyFont="1" applyFill="1" applyBorder="1" applyAlignment="1">
      <alignment horizontal="center"/>
    </xf>
    <xf numFmtId="1" fontId="0" fillId="3" borderId="4" xfId="0" applyNumberFormat="1" applyFont="1" applyFill="1" applyBorder="1" applyAlignment="1">
      <alignment horizontal="center"/>
    </xf>
    <xf numFmtId="1" fontId="0" fillId="3" borderId="5" xfId="0" applyNumberFormat="1" applyFont="1" applyFill="1" applyBorder="1" applyAlignment="1">
      <alignment horizontal="center"/>
    </xf>
    <xf numFmtId="1" fontId="0" fillId="3" borderId="6" xfId="0" applyNumberFormat="1" applyFont="1" applyFill="1" applyBorder="1" applyAlignment="1">
      <alignment horizontal="center"/>
    </xf>
    <xf numFmtId="1" fontId="0" fillId="4" borderId="4" xfId="0" applyNumberFormat="1" applyFont="1" applyFill="1" applyBorder="1" applyAlignment="1">
      <alignment horizontal="center"/>
    </xf>
    <xf numFmtId="1" fontId="0" fillId="4" borderId="5" xfId="0" applyNumberFormat="1" applyFont="1" applyFill="1" applyBorder="1" applyAlignment="1">
      <alignment horizontal="center"/>
    </xf>
    <xf numFmtId="1" fontId="0" fillId="4" borderId="6" xfId="0" applyNumberFormat="1" applyFont="1" applyFill="1" applyBorder="1" applyAlignment="1">
      <alignment horizontal="center"/>
    </xf>
    <xf numFmtId="1" fontId="0" fillId="6" borderId="4" xfId="0" applyNumberFormat="1" applyFont="1" applyFill="1" applyBorder="1" applyAlignment="1">
      <alignment horizontal="center"/>
    </xf>
    <xf numFmtId="1" fontId="0" fillId="6" borderId="5" xfId="0" applyNumberFormat="1" applyFont="1" applyFill="1" applyBorder="1" applyAlignment="1">
      <alignment horizontal="center"/>
    </xf>
    <xf numFmtId="1" fontId="0" fillId="8" borderId="11" xfId="0" applyNumberFormat="1" applyFont="1" applyFill="1" applyBorder="1" applyAlignment="1">
      <alignment horizontal="center"/>
    </xf>
    <xf numFmtId="1" fontId="0" fillId="8" borderId="9" xfId="0" applyNumberFormat="1" applyFont="1" applyFill="1" applyBorder="1" applyAlignment="1">
      <alignment horizontal="center"/>
    </xf>
    <xf numFmtId="0" fontId="0" fillId="0" borderId="0" xfId="0" applyAlignment="1">
      <alignment wrapText="1"/>
    </xf>
    <xf numFmtId="0" fontId="0" fillId="0" borderId="0" xfId="0" applyFont="1" applyAlignment="1">
      <alignment wrapText="1"/>
    </xf>
    <xf numFmtId="0" fontId="2" fillId="0" borderId="5" xfId="0" applyFont="1" applyBorder="1" applyAlignment="1">
      <alignment horizontal="center" wrapText="1"/>
    </xf>
    <xf numFmtId="0" fontId="0" fillId="0" borderId="0" xfId="0" applyBorder="1" applyAlignment="1">
      <alignment wrapText="1"/>
    </xf>
    <xf numFmtId="0" fontId="0" fillId="0" borderId="7" xfId="0" applyBorder="1" applyAlignment="1">
      <alignment wrapText="1"/>
    </xf>
    <xf numFmtId="9" fontId="0" fillId="0" borderId="5" xfId="0" applyNumberFormat="1" applyBorder="1" applyAlignment="1">
      <alignment horizontal="center"/>
    </xf>
    <xf numFmtId="0" fontId="0" fillId="0" borderId="0" xfId="0" applyBorder="1" applyAlignment="1">
      <alignment horizontal="center" wrapText="1"/>
    </xf>
    <xf numFmtId="0" fontId="0" fillId="0" borderId="0" xfId="0" applyBorder="1" applyAlignment="1">
      <alignment horizontal="center"/>
    </xf>
    <xf numFmtId="0" fontId="0" fillId="0" borderId="2" xfId="0" applyBorder="1" applyAlignment="1">
      <alignment horizontal="center"/>
    </xf>
    <xf numFmtId="0" fontId="0" fillId="0" borderId="3" xfId="0" applyBorder="1" applyAlignment="1">
      <alignment horizontal="center" wrapText="1"/>
    </xf>
    <xf numFmtId="9" fontId="0" fillId="0" borderId="3" xfId="0" applyNumberFormat="1" applyBorder="1" applyAlignment="1">
      <alignment horizontal="center"/>
    </xf>
    <xf numFmtId="0" fontId="0" fillId="0" borderId="4" xfId="0" applyBorder="1" applyAlignment="1">
      <alignment horizontal="center"/>
    </xf>
    <xf numFmtId="0" fontId="0" fillId="0" borderId="5" xfId="0" applyBorder="1" applyAlignment="1">
      <alignment horizontal="center" wrapText="1"/>
    </xf>
    <xf numFmtId="9" fontId="0" fillId="0" borderId="0" xfId="0" applyNumberFormat="1" applyBorder="1" applyAlignment="1">
      <alignment horizontal="center"/>
    </xf>
    <xf numFmtId="0" fontId="0" fillId="0" borderId="5" xfId="0" applyBorder="1"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7" xfId="0" applyBorder="1" applyAlignment="1">
      <alignment horizontal="center" wrapText="1"/>
    </xf>
    <xf numFmtId="0" fontId="0" fillId="0" borderId="5" xfId="0" applyBorder="1"/>
    <xf numFmtId="0" fontId="0" fillId="0" borderId="3" xfId="0" applyBorder="1"/>
    <xf numFmtId="0" fontId="0" fillId="0" borderId="9" xfId="0" applyBorder="1" applyAlignment="1">
      <alignment wrapText="1"/>
    </xf>
    <xf numFmtId="0" fontId="2" fillId="0" borderId="11" xfId="0" applyFont="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2" fillId="0" borderId="10" xfId="0" applyFont="1" applyBorder="1" applyAlignment="1">
      <alignment horizontal="center"/>
    </xf>
    <xf numFmtId="9" fontId="5" fillId="5" borderId="0" xfId="0" applyNumberFormat="1" applyFont="1" applyFill="1" applyBorder="1" applyAlignment="1">
      <alignment horizontal="center"/>
    </xf>
    <xf numFmtId="9" fontId="5" fillId="5" borderId="5" xfId="0" applyNumberFormat="1" applyFont="1" applyFill="1" applyBorder="1" applyAlignment="1">
      <alignment horizontal="center"/>
    </xf>
    <xf numFmtId="9" fontId="5" fillId="5" borderId="3" xfId="0" applyNumberFormat="1" applyFont="1" applyFill="1" applyBorder="1" applyAlignment="1">
      <alignment horizontal="center"/>
    </xf>
    <xf numFmtId="0" fontId="0" fillId="0" borderId="6" xfId="0" applyBorder="1" applyAlignment="1">
      <alignment horizontal="center" wrapText="1"/>
    </xf>
    <xf numFmtId="0" fontId="2" fillId="0" borderId="5" xfId="0" applyFont="1" applyBorder="1" applyAlignment="1">
      <alignment horizontal="center"/>
    </xf>
    <xf numFmtId="0" fontId="2" fillId="0" borderId="6" xfId="0" applyFont="1" applyBorder="1" applyAlignment="1">
      <alignment horizontal="center"/>
    </xf>
    <xf numFmtId="0" fontId="0" fillId="0" borderId="8" xfId="0" applyBorder="1" applyAlignment="1">
      <alignment horizontal="center" wrapText="1"/>
    </xf>
    <xf numFmtId="1" fontId="5" fillId="5" borderId="5" xfId="0" applyNumberFormat="1" applyFont="1" applyFill="1" applyBorder="1" applyAlignment="1">
      <alignment horizontal="center"/>
    </xf>
    <xf numFmtId="0" fontId="5" fillId="5" borderId="6" xfId="0" applyFont="1" applyFill="1" applyBorder="1" applyAlignment="1">
      <alignment horizontal="center"/>
    </xf>
    <xf numFmtId="0" fontId="5" fillId="5" borderId="7" xfId="0" applyFont="1" applyFill="1" applyBorder="1" applyAlignment="1">
      <alignment horizontal="center"/>
    </xf>
    <xf numFmtId="0" fontId="5" fillId="5" borderId="8" xfId="0" applyFont="1" applyFill="1" applyBorder="1" applyAlignment="1">
      <alignment horizontal="center"/>
    </xf>
    <xf numFmtId="3" fontId="5" fillId="5" borderId="1" xfId="0" applyNumberFormat="1" applyFont="1" applyFill="1" applyBorder="1" applyAlignment="1">
      <alignment horizontal="center"/>
    </xf>
    <xf numFmtId="3" fontId="5" fillId="5" borderId="0" xfId="0" applyNumberFormat="1" applyFont="1" applyFill="1" applyBorder="1" applyAlignment="1">
      <alignment horizontal="center"/>
    </xf>
    <xf numFmtId="3" fontId="5" fillId="5" borderId="7" xfId="0" applyNumberFormat="1" applyFont="1" applyFill="1" applyBorder="1" applyAlignment="1">
      <alignment horizontal="center"/>
    </xf>
    <xf numFmtId="3" fontId="5" fillId="5" borderId="4" xfId="0" applyNumberFormat="1" applyFont="1" applyFill="1" applyBorder="1" applyAlignment="1">
      <alignment horizontal="center"/>
    </xf>
    <xf numFmtId="3" fontId="5" fillId="5" borderId="5" xfId="0" applyNumberFormat="1" applyFont="1" applyFill="1" applyBorder="1" applyAlignment="1">
      <alignment horizontal="center"/>
    </xf>
    <xf numFmtId="3" fontId="5" fillId="5" borderId="6" xfId="0" applyNumberFormat="1" applyFont="1" applyFill="1" applyBorder="1" applyAlignment="1">
      <alignment horizontal="center"/>
    </xf>
    <xf numFmtId="0" fontId="0" fillId="0" borderId="12" xfId="0" applyBorder="1" applyAlignment="1">
      <alignment horizontal="center" wrapText="1"/>
    </xf>
    <xf numFmtId="0" fontId="0" fillId="0" borderId="5" xfId="0" applyFont="1" applyBorder="1" applyAlignment="1">
      <alignment horizontal="center" wrapText="1"/>
    </xf>
    <xf numFmtId="0" fontId="3" fillId="0" borderId="6" xfId="2"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9" fillId="0" borderId="0" xfId="0" applyFont="1"/>
    <xf numFmtId="0" fontId="2" fillId="0" borderId="0" xfId="0" applyFont="1"/>
    <xf numFmtId="0" fontId="10" fillId="0" borderId="0" xfId="0" applyFont="1"/>
    <xf numFmtId="1" fontId="0" fillId="9" borderId="4" xfId="0" applyNumberFormat="1" applyFont="1" applyFill="1" applyBorder="1" applyAlignment="1">
      <alignment horizontal="center"/>
    </xf>
    <xf numFmtId="1" fontId="0" fillId="9" borderId="5" xfId="0" applyNumberFormat="1" applyFont="1" applyFill="1" applyBorder="1" applyAlignment="1">
      <alignment horizontal="center"/>
    </xf>
    <xf numFmtId="1" fontId="0" fillId="9" borderId="6" xfId="0" applyNumberFormat="1" applyFont="1" applyFill="1" applyBorder="1" applyAlignment="1">
      <alignment horizontal="center"/>
    </xf>
    <xf numFmtId="1" fontId="0" fillId="10" borderId="9" xfId="0" applyNumberFormat="1" applyFont="1" applyFill="1" applyBorder="1" applyAlignment="1">
      <alignment horizontal="center"/>
    </xf>
    <xf numFmtId="1" fontId="0" fillId="10" borderId="10" xfId="0" applyNumberFormat="1" applyFont="1" applyFill="1" applyBorder="1" applyAlignment="1">
      <alignment horizontal="center"/>
    </xf>
    <xf numFmtId="0" fontId="0" fillId="0" borderId="0" xfId="0" applyBorder="1" applyAlignment="1">
      <alignment horizontal="left" wrapText="1"/>
    </xf>
    <xf numFmtId="0" fontId="0" fillId="0" borderId="0" xfId="0" applyBorder="1" applyAlignment="1">
      <alignment horizontal="left"/>
    </xf>
    <xf numFmtId="0" fontId="0" fillId="0" borderId="5" xfId="0" applyBorder="1" applyAlignment="1">
      <alignment horizontal="left" wrapText="1"/>
    </xf>
    <xf numFmtId="0" fontId="0" fillId="0" borderId="5" xfId="0" applyFont="1" applyBorder="1" applyAlignment="1">
      <alignment horizontal="left"/>
    </xf>
    <xf numFmtId="0" fontId="0" fillId="0" borderId="6" xfId="0" applyFont="1" applyBorder="1" applyAlignment="1">
      <alignment horizontal="left"/>
    </xf>
    <xf numFmtId="0" fontId="0" fillId="0" borderId="7" xfId="0" applyFont="1" applyBorder="1" applyAlignment="1">
      <alignment horizontal="left"/>
    </xf>
    <xf numFmtId="0" fontId="0" fillId="0" borderId="3" xfId="0" applyFont="1" applyBorder="1" applyAlignment="1">
      <alignment horizontal="left"/>
    </xf>
    <xf numFmtId="0" fontId="0" fillId="0" borderId="8" xfId="0" applyFont="1" applyBorder="1" applyAlignment="1">
      <alignment horizontal="left"/>
    </xf>
    <xf numFmtId="0" fontId="0" fillId="0" borderId="3" xfId="0" applyBorder="1" applyAlignment="1">
      <alignment horizontal="left"/>
    </xf>
    <xf numFmtId="0" fontId="5" fillId="0" borderId="0" xfId="0" applyFont="1" applyFill="1" applyBorder="1" applyAlignment="1">
      <alignment horizontal="center"/>
    </xf>
    <xf numFmtId="0" fontId="3" fillId="0" borderId="12" xfId="2" applyNumberFormat="1" applyFont="1" applyBorder="1" applyAlignment="1">
      <alignment horizontal="center" vertical="center" wrapText="1"/>
    </xf>
    <xf numFmtId="0" fontId="0" fillId="0" borderId="0" xfId="0" applyFont="1"/>
    <xf numFmtId="0" fontId="8" fillId="0" borderId="0" xfId="0" applyFont="1" applyAlignment="1">
      <alignment wrapText="1"/>
    </xf>
    <xf numFmtId="165" fontId="0" fillId="0" borderId="1" xfId="0" applyNumberFormat="1" applyFont="1" applyFill="1" applyBorder="1" applyAlignment="1">
      <alignment horizontal="center"/>
    </xf>
    <xf numFmtId="165" fontId="0" fillId="0" borderId="0" xfId="0" applyNumberFormat="1" applyFont="1" applyFill="1" applyBorder="1" applyAlignment="1">
      <alignment horizontal="center"/>
    </xf>
    <xf numFmtId="165" fontId="0" fillId="0" borderId="7" xfId="0" applyNumberFormat="1" applyFont="1" applyFill="1" applyBorder="1" applyAlignment="1">
      <alignment horizontal="center"/>
    </xf>
    <xf numFmtId="165" fontId="0" fillId="0" borderId="1" xfId="0" applyNumberFormat="1" applyFill="1" applyBorder="1" applyAlignment="1">
      <alignment horizontal="center"/>
    </xf>
    <xf numFmtId="165" fontId="0" fillId="0" borderId="0" xfId="0" applyNumberFormat="1" applyFill="1" applyBorder="1" applyAlignment="1">
      <alignment horizontal="center"/>
    </xf>
    <xf numFmtId="165" fontId="0" fillId="0" borderId="7" xfId="0" applyNumberFormat="1" applyFill="1" applyBorder="1" applyAlignment="1">
      <alignment horizontal="center"/>
    </xf>
    <xf numFmtId="165" fontId="0" fillId="0" borderId="1" xfId="0" applyNumberFormat="1" applyFont="1" applyBorder="1" applyAlignment="1">
      <alignment horizontal="center"/>
    </xf>
    <xf numFmtId="165" fontId="0" fillId="0" borderId="0" xfId="0" applyNumberFormat="1" applyFont="1" applyBorder="1" applyAlignment="1">
      <alignment horizontal="center"/>
    </xf>
    <xf numFmtId="165" fontId="0" fillId="0" borderId="7" xfId="0" applyNumberFormat="1" applyFont="1" applyBorder="1" applyAlignment="1">
      <alignment horizontal="center"/>
    </xf>
    <xf numFmtId="165" fontId="0" fillId="0" borderId="2" xfId="0" applyNumberFormat="1" applyFont="1" applyBorder="1" applyAlignment="1">
      <alignment horizontal="center"/>
    </xf>
    <xf numFmtId="165" fontId="0" fillId="0" borderId="3" xfId="0" applyNumberFormat="1" applyFont="1" applyBorder="1" applyAlignment="1">
      <alignment horizontal="center"/>
    </xf>
    <xf numFmtId="165" fontId="0" fillId="0" borderId="8" xfId="0" applyNumberFormat="1" applyFont="1" applyBorder="1" applyAlignment="1">
      <alignment horizontal="center"/>
    </xf>
    <xf numFmtId="165" fontId="0" fillId="0" borderId="2" xfId="0" applyNumberFormat="1" applyBorder="1" applyAlignment="1">
      <alignment horizontal="center"/>
    </xf>
    <xf numFmtId="165" fontId="0" fillId="0" borderId="3" xfId="0" applyNumberFormat="1" applyBorder="1" applyAlignment="1">
      <alignment horizontal="center"/>
    </xf>
    <xf numFmtId="165" fontId="0" fillId="0" borderId="8" xfId="0" applyNumberFormat="1" applyBorder="1" applyAlignment="1">
      <alignment horizontal="center"/>
    </xf>
    <xf numFmtId="164" fontId="0" fillId="0" borderId="4" xfId="2" applyNumberFormat="1" applyFont="1" applyBorder="1" applyAlignment="1">
      <alignment horizontal="right"/>
    </xf>
    <xf numFmtId="165" fontId="0" fillId="0" borderId="2" xfId="0" applyNumberFormat="1" applyFont="1" applyFill="1" applyBorder="1" applyAlignment="1">
      <alignment horizontal="center"/>
    </xf>
    <xf numFmtId="165" fontId="0" fillId="0" borderId="3" xfId="0" applyNumberFormat="1" applyFont="1" applyFill="1" applyBorder="1" applyAlignment="1">
      <alignment horizontal="center"/>
    </xf>
    <xf numFmtId="165" fontId="0" fillId="0" borderId="8" xfId="0" applyNumberFormat="1" applyFont="1" applyFill="1" applyBorder="1" applyAlignment="1">
      <alignment horizontal="center"/>
    </xf>
    <xf numFmtId="0" fontId="11" fillId="0" borderId="0" xfId="0" applyFont="1" applyAlignment="1">
      <alignment horizontal="left" wrapText="1"/>
    </xf>
    <xf numFmtId="0" fontId="0" fillId="0" borderId="5" xfId="0" applyBorder="1" applyAlignment="1">
      <alignment horizontal="center" wrapText="1"/>
    </xf>
    <xf numFmtId="0" fontId="0" fillId="0" borderId="0" xfId="0" applyBorder="1" applyAlignment="1">
      <alignment horizontal="center" wrapText="1"/>
    </xf>
    <xf numFmtId="0" fontId="0" fillId="0" borderId="4" xfId="0" applyBorder="1" applyAlignment="1">
      <alignment horizontal="center"/>
    </xf>
    <xf numFmtId="0" fontId="0" fillId="0" borderId="1" xfId="0" applyBorder="1" applyAlignment="1">
      <alignment horizontal="center"/>
    </xf>
    <xf numFmtId="0" fontId="6" fillId="0" borderId="13" xfId="0" applyFont="1" applyBorder="1" applyAlignment="1">
      <alignment horizontal="center"/>
    </xf>
    <xf numFmtId="0" fontId="6" fillId="0" borderId="14" xfId="0" applyFont="1" applyBorder="1" applyAlignment="1">
      <alignment horizontal="center"/>
    </xf>
    <xf numFmtId="0" fontId="6" fillId="0" borderId="15" xfId="0" applyFont="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6" fillId="0" borderId="11" xfId="0" applyFont="1" applyBorder="1" applyAlignment="1">
      <alignment horizontal="center"/>
    </xf>
    <xf numFmtId="0" fontId="6" fillId="0" borderId="9" xfId="0" applyFont="1" applyBorder="1" applyAlignment="1">
      <alignment horizontal="center"/>
    </xf>
    <xf numFmtId="0" fontId="6" fillId="0" borderId="10" xfId="0" applyFont="1" applyBorder="1" applyAlignment="1">
      <alignment horizontal="center"/>
    </xf>
    <xf numFmtId="0" fontId="0" fillId="0" borderId="11"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3" xfId="0" applyFont="1" applyBorder="1" applyAlignment="1">
      <alignment horizontal="center"/>
    </xf>
    <xf numFmtId="0" fontId="0" fillId="0" borderId="14" xfId="0" applyFont="1" applyBorder="1" applyAlignment="1">
      <alignment horizontal="center"/>
    </xf>
    <xf numFmtId="0" fontId="0" fillId="0" borderId="15" xfId="0" applyFont="1" applyBorder="1" applyAlignment="1">
      <alignment horizontal="center"/>
    </xf>
    <xf numFmtId="0" fontId="0" fillId="0" borderId="3"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R73"/>
  <sheetViews>
    <sheetView zoomScale="80" zoomScaleNormal="80" workbookViewId="0">
      <selection activeCell="C1" sqref="C1:J1"/>
    </sheetView>
  </sheetViews>
  <sheetFormatPr defaultRowHeight="15" x14ac:dyDescent="0.25"/>
  <cols>
    <col min="1" max="1" width="39.42578125" customWidth="1"/>
    <col min="2" max="2" width="101.42578125" style="44" customWidth="1"/>
    <col min="3" max="3" width="28.140625" customWidth="1"/>
    <col min="4" max="4" width="31.7109375" customWidth="1"/>
    <col min="5" max="5" width="28.140625" bestFit="1" customWidth="1"/>
    <col min="6" max="9" width="9.85546875" customWidth="1"/>
    <col min="10" max="10" width="23" customWidth="1"/>
    <col min="11" max="13" width="9.85546875" bestFit="1" customWidth="1"/>
    <col min="14" max="14" width="9" customWidth="1"/>
    <col min="15" max="15" width="9.42578125" customWidth="1"/>
    <col min="16" max="20" width="9.140625" customWidth="1"/>
    <col min="21" max="21" width="7.140625" customWidth="1"/>
    <col min="22" max="85" width="8.140625" customWidth="1"/>
    <col min="86" max="122" width="8.5703125" bestFit="1" customWidth="1"/>
  </cols>
  <sheetData>
    <row r="1" spans="1:15" ht="51" customHeight="1" x14ac:dyDescent="0.5">
      <c r="A1" s="93" t="s">
        <v>118</v>
      </c>
      <c r="B1" s="45"/>
      <c r="C1" s="131" t="s">
        <v>120</v>
      </c>
      <c r="D1" s="131"/>
      <c r="E1" s="131"/>
      <c r="F1" s="131"/>
      <c r="G1" s="131"/>
      <c r="H1" s="131"/>
      <c r="I1" s="131"/>
      <c r="J1" s="131"/>
      <c r="K1" s="3"/>
      <c r="L1" s="3"/>
      <c r="M1" s="3"/>
      <c r="N1" s="3"/>
      <c r="O1" s="3"/>
    </row>
    <row r="2" spans="1:15" ht="9.75" customHeight="1" x14ac:dyDescent="0.5">
      <c r="A2" s="91"/>
      <c r="B2" s="45"/>
      <c r="C2" s="1"/>
      <c r="H2" s="9"/>
      <c r="I2" s="3"/>
      <c r="J2" s="3"/>
      <c r="K2" s="3"/>
      <c r="L2" s="3"/>
      <c r="M2" s="3"/>
      <c r="N2" s="3"/>
      <c r="O2" s="3"/>
    </row>
    <row r="3" spans="1:15" ht="21" x14ac:dyDescent="0.35">
      <c r="A3" s="6" t="s">
        <v>116</v>
      </c>
      <c r="B3" s="45"/>
      <c r="C3" s="1"/>
      <c r="H3" s="9"/>
      <c r="I3" s="3"/>
      <c r="J3" s="3"/>
      <c r="K3" s="3"/>
      <c r="L3" s="3"/>
      <c r="M3" s="3"/>
      <c r="N3" s="3"/>
      <c r="O3" s="3"/>
    </row>
    <row r="4" spans="1:15" x14ac:dyDescent="0.25">
      <c r="A4" s="110" t="s">
        <v>66</v>
      </c>
      <c r="B4" s="45"/>
      <c r="C4" s="1"/>
      <c r="F4" s="2"/>
      <c r="G4" s="2"/>
      <c r="H4" s="9"/>
      <c r="I4" s="3"/>
      <c r="J4" s="3"/>
      <c r="K4" s="3"/>
      <c r="L4" s="3"/>
      <c r="M4" s="3"/>
      <c r="N4" s="3"/>
      <c r="O4" s="3"/>
    </row>
    <row r="5" spans="1:15" ht="15.75" thickBot="1" x14ac:dyDescent="0.3">
      <c r="A5" s="110"/>
      <c r="B5" s="45"/>
      <c r="C5" s="1"/>
      <c r="F5" s="2"/>
      <c r="G5" s="2"/>
      <c r="H5" s="9"/>
      <c r="I5" s="3"/>
      <c r="J5" s="3"/>
      <c r="K5" s="3"/>
      <c r="L5" s="3"/>
      <c r="M5" s="3"/>
      <c r="N5" s="3"/>
      <c r="O5" s="3"/>
    </row>
    <row r="6" spans="1:15" ht="15.75" thickBot="1" x14ac:dyDescent="0.3">
      <c r="A6" s="65" t="s">
        <v>52</v>
      </c>
      <c r="B6" s="64"/>
      <c r="C6" s="68" t="s">
        <v>53</v>
      </c>
      <c r="E6" s="11" t="s">
        <v>31</v>
      </c>
      <c r="F6" s="101"/>
      <c r="G6" s="101"/>
      <c r="H6" s="101"/>
      <c r="I6" s="101"/>
      <c r="J6" s="101"/>
      <c r="K6" s="101"/>
      <c r="L6" s="101"/>
      <c r="M6" s="101"/>
      <c r="N6" s="102"/>
      <c r="O6" s="103"/>
    </row>
    <row r="7" spans="1:15" x14ac:dyDescent="0.25">
      <c r="A7" s="55">
        <v>1</v>
      </c>
      <c r="B7" s="62" t="s">
        <v>24</v>
      </c>
      <c r="C7" s="77" t="s">
        <v>42</v>
      </c>
      <c r="E7" s="60">
        <v>1</v>
      </c>
      <c r="F7" s="152" t="s">
        <v>95</v>
      </c>
      <c r="G7" s="152"/>
      <c r="H7" s="152"/>
      <c r="I7" s="152"/>
      <c r="J7" s="152"/>
      <c r="K7" s="152"/>
      <c r="L7" s="152"/>
      <c r="M7" s="152"/>
      <c r="N7" s="9"/>
      <c r="O7" s="104"/>
    </row>
    <row r="8" spans="1:15" ht="15" customHeight="1" x14ac:dyDescent="0.25">
      <c r="A8" s="60">
        <v>2</v>
      </c>
      <c r="B8" s="2" t="s">
        <v>48</v>
      </c>
      <c r="C8" s="78" t="s">
        <v>47</v>
      </c>
      <c r="E8" s="60">
        <v>2</v>
      </c>
      <c r="F8" s="152" t="s">
        <v>96</v>
      </c>
      <c r="G8" s="152"/>
      <c r="H8" s="152"/>
      <c r="I8" s="152"/>
      <c r="J8" s="152"/>
      <c r="K8" s="152"/>
      <c r="L8" s="152"/>
      <c r="M8" s="152"/>
      <c r="N8" s="152"/>
      <c r="O8" s="153"/>
    </row>
    <row r="9" spans="1:15" ht="15.75" customHeight="1" x14ac:dyDescent="0.25">
      <c r="A9" s="60">
        <v>3</v>
      </c>
      <c r="B9" s="2" t="s">
        <v>51</v>
      </c>
      <c r="C9" s="78" t="s">
        <v>46</v>
      </c>
      <c r="E9" s="60">
        <v>3</v>
      </c>
      <c r="F9" s="152" t="s">
        <v>97</v>
      </c>
      <c r="G9" s="152"/>
      <c r="H9" s="152"/>
      <c r="I9" s="152"/>
      <c r="J9" s="152"/>
      <c r="K9" s="152"/>
      <c r="L9" s="152"/>
      <c r="M9" s="152"/>
      <c r="N9" s="152"/>
      <c r="O9" s="153"/>
    </row>
    <row r="10" spans="1:15" ht="16.5" x14ac:dyDescent="0.35">
      <c r="A10" s="60">
        <v>4</v>
      </c>
      <c r="B10" s="2" t="s">
        <v>50</v>
      </c>
      <c r="C10" s="78" t="s">
        <v>46</v>
      </c>
      <c r="E10" s="60">
        <v>4</v>
      </c>
      <c r="F10" s="152" t="s">
        <v>82</v>
      </c>
      <c r="G10" s="152"/>
      <c r="H10" s="152"/>
      <c r="I10" s="152"/>
      <c r="J10" s="152"/>
      <c r="K10" s="152"/>
      <c r="L10" s="152"/>
      <c r="M10" s="152"/>
      <c r="N10" s="9"/>
      <c r="O10" s="104"/>
    </row>
    <row r="11" spans="1:15" ht="16.5" x14ac:dyDescent="0.35">
      <c r="A11" s="60">
        <v>5</v>
      </c>
      <c r="B11" s="2" t="s">
        <v>49</v>
      </c>
      <c r="C11" s="78" t="s">
        <v>46</v>
      </c>
      <c r="E11" s="60">
        <v>5</v>
      </c>
      <c r="F11" s="152" t="s">
        <v>83</v>
      </c>
      <c r="G11" s="152"/>
      <c r="H11" s="152"/>
      <c r="I11" s="152"/>
      <c r="J11" s="152"/>
      <c r="K11" s="152"/>
      <c r="L11" s="152"/>
      <c r="M11" s="152"/>
      <c r="N11" s="9"/>
      <c r="O11" s="104"/>
    </row>
    <row r="12" spans="1:15" ht="16.5" x14ac:dyDescent="0.35">
      <c r="A12" s="60">
        <v>6</v>
      </c>
      <c r="B12" s="2" t="s">
        <v>67</v>
      </c>
      <c r="C12" s="78" t="s">
        <v>47</v>
      </c>
      <c r="E12" s="60">
        <v>6</v>
      </c>
      <c r="F12" s="152" t="s">
        <v>98</v>
      </c>
      <c r="G12" s="152"/>
      <c r="H12" s="152"/>
      <c r="I12" s="152"/>
      <c r="J12" s="152"/>
      <c r="K12" s="152"/>
      <c r="L12" s="152"/>
      <c r="M12" s="152"/>
      <c r="N12" s="9"/>
      <c r="O12" s="104"/>
    </row>
    <row r="13" spans="1:15" ht="16.5" x14ac:dyDescent="0.35">
      <c r="A13" s="60">
        <v>7</v>
      </c>
      <c r="B13" s="100" t="s">
        <v>39</v>
      </c>
      <c r="C13" s="78"/>
      <c r="E13" s="60">
        <v>7</v>
      </c>
      <c r="F13" s="152" t="s">
        <v>99</v>
      </c>
      <c r="G13" s="152"/>
      <c r="H13" s="152"/>
      <c r="I13" s="152"/>
      <c r="J13" s="152"/>
      <c r="K13" s="152"/>
      <c r="L13" s="152"/>
      <c r="M13" s="152"/>
      <c r="N13" s="9"/>
      <c r="O13" s="104"/>
    </row>
    <row r="14" spans="1:15" ht="17.25" thickBot="1" x14ac:dyDescent="0.4">
      <c r="A14" s="52">
        <v>8</v>
      </c>
      <c r="B14" s="63" t="s">
        <v>61</v>
      </c>
      <c r="C14" s="79"/>
      <c r="E14" s="52">
        <v>8</v>
      </c>
      <c r="F14" s="151" t="s">
        <v>100</v>
      </c>
      <c r="G14" s="151"/>
      <c r="H14" s="151"/>
      <c r="I14" s="151"/>
      <c r="J14" s="151"/>
      <c r="K14" s="151"/>
      <c r="L14" s="151"/>
      <c r="M14" s="151"/>
      <c r="N14" s="105"/>
      <c r="O14" s="106"/>
    </row>
    <row r="15" spans="1:15" ht="21" x14ac:dyDescent="0.35">
      <c r="A15" s="6"/>
      <c r="B15" s="45"/>
      <c r="C15" s="1"/>
      <c r="F15" s="100"/>
      <c r="G15" s="100"/>
      <c r="H15" s="9"/>
      <c r="I15" s="9"/>
      <c r="J15" s="9"/>
      <c r="K15" s="9"/>
      <c r="L15" s="9"/>
      <c r="M15" s="9"/>
      <c r="N15" s="9"/>
      <c r="O15" s="9"/>
    </row>
    <row r="16" spans="1:15" ht="15.75" thickBot="1" x14ac:dyDescent="0.3"/>
    <row r="17" spans="1:4" x14ac:dyDescent="0.25">
      <c r="A17" s="11" t="s">
        <v>2</v>
      </c>
      <c r="B17" s="46" t="s">
        <v>3</v>
      </c>
      <c r="C17" s="73" t="s">
        <v>26</v>
      </c>
      <c r="D17" s="74" t="s">
        <v>35</v>
      </c>
    </row>
    <row r="18" spans="1:4" x14ac:dyDescent="0.25">
      <c r="A18" s="60" t="s">
        <v>101</v>
      </c>
      <c r="B18" s="50" t="s">
        <v>4</v>
      </c>
      <c r="C18" s="51" t="s">
        <v>25</v>
      </c>
      <c r="D18" s="67"/>
    </row>
    <row r="19" spans="1:4" ht="15.75" thickBot="1" x14ac:dyDescent="0.3">
      <c r="A19" s="60" t="s">
        <v>85</v>
      </c>
      <c r="B19" s="50" t="s">
        <v>5</v>
      </c>
      <c r="C19" s="51" t="s">
        <v>68</v>
      </c>
      <c r="D19" s="67"/>
    </row>
    <row r="20" spans="1:4" x14ac:dyDescent="0.25">
      <c r="A20" s="55" t="s">
        <v>86</v>
      </c>
      <c r="B20" s="56" t="s">
        <v>27</v>
      </c>
      <c r="C20" s="76">
        <f>365/12</f>
        <v>30.416666666666668</v>
      </c>
      <c r="D20" s="66"/>
    </row>
    <row r="21" spans="1:4" x14ac:dyDescent="0.25">
      <c r="A21" s="60" t="s">
        <v>102</v>
      </c>
      <c r="B21" s="50" t="s">
        <v>6</v>
      </c>
      <c r="C21" s="69">
        <v>0.7</v>
      </c>
      <c r="D21" s="67"/>
    </row>
    <row r="22" spans="1:4" ht="18.75" thickBot="1" x14ac:dyDescent="0.4">
      <c r="A22" s="52" t="s">
        <v>28</v>
      </c>
      <c r="B22" s="53" t="s">
        <v>7</v>
      </c>
      <c r="C22" s="71">
        <v>0.2</v>
      </c>
      <c r="D22" s="67"/>
    </row>
    <row r="23" spans="1:4" x14ac:dyDescent="0.25">
      <c r="A23" s="55" t="s">
        <v>87</v>
      </c>
      <c r="B23" s="56" t="s">
        <v>8</v>
      </c>
      <c r="C23" s="58" t="s">
        <v>25</v>
      </c>
      <c r="D23" s="66" t="s">
        <v>69</v>
      </c>
    </row>
    <row r="24" spans="1:4" x14ac:dyDescent="0.25">
      <c r="A24" s="60" t="s">
        <v>88</v>
      </c>
      <c r="B24" s="50" t="s">
        <v>9</v>
      </c>
      <c r="C24" s="51" t="s">
        <v>25</v>
      </c>
      <c r="D24" s="67" t="s">
        <v>70</v>
      </c>
    </row>
    <row r="25" spans="1:4" x14ac:dyDescent="0.25">
      <c r="A25" s="60" t="s">
        <v>103</v>
      </c>
      <c r="B25" s="50" t="s">
        <v>10</v>
      </c>
      <c r="C25" s="51" t="s">
        <v>25</v>
      </c>
      <c r="D25" s="67" t="s">
        <v>71</v>
      </c>
    </row>
    <row r="26" spans="1:4" x14ac:dyDescent="0.25">
      <c r="A26" s="60" t="s">
        <v>104</v>
      </c>
      <c r="B26" s="50" t="s">
        <v>11</v>
      </c>
      <c r="C26" s="51" t="s">
        <v>25</v>
      </c>
      <c r="D26" s="67" t="s">
        <v>72</v>
      </c>
    </row>
    <row r="27" spans="1:4" ht="15.75" thickBot="1" x14ac:dyDescent="0.3">
      <c r="A27" s="52" t="s">
        <v>105</v>
      </c>
      <c r="B27" s="53" t="s">
        <v>12</v>
      </c>
      <c r="C27" s="59" t="s">
        <v>25</v>
      </c>
      <c r="D27" s="67" t="s">
        <v>73</v>
      </c>
    </row>
    <row r="28" spans="1:4" x14ac:dyDescent="0.25">
      <c r="A28" s="134" t="s">
        <v>89</v>
      </c>
      <c r="B28" s="132" t="s">
        <v>29</v>
      </c>
      <c r="C28" s="70">
        <v>0.9</v>
      </c>
      <c r="D28" s="72" t="s">
        <v>32</v>
      </c>
    </row>
    <row r="29" spans="1:4" x14ac:dyDescent="0.25">
      <c r="A29" s="135"/>
      <c r="B29" s="133"/>
      <c r="C29" s="69">
        <v>0.7</v>
      </c>
      <c r="D29" s="61" t="s">
        <v>33</v>
      </c>
    </row>
    <row r="30" spans="1:4" ht="30" customHeight="1" x14ac:dyDescent="0.25">
      <c r="A30" s="60" t="s">
        <v>90</v>
      </c>
      <c r="B30" s="50" t="s">
        <v>63</v>
      </c>
      <c r="C30" s="51">
        <f>IF($C$7="Domestic",3,IF($C$13="Full-tine",3,IF($C$13="Half-time",2,IF($C$13="Boarding School",4,"Complete Questions"))))</f>
        <v>3</v>
      </c>
      <c r="D30" s="61"/>
    </row>
    <row r="31" spans="1:4" ht="15.75" thickBot="1" x14ac:dyDescent="0.3">
      <c r="A31" s="52" t="s">
        <v>91</v>
      </c>
      <c r="B31" s="53" t="s">
        <v>30</v>
      </c>
      <c r="C31" s="71">
        <v>0.9</v>
      </c>
      <c r="D31" s="75"/>
    </row>
    <row r="32" spans="1:4" ht="30" x14ac:dyDescent="0.25">
      <c r="A32" s="134" t="s">
        <v>92</v>
      </c>
      <c r="B32" s="132" t="s">
        <v>13</v>
      </c>
      <c r="C32" s="49">
        <f>C28</f>
        <v>0.9</v>
      </c>
      <c r="D32" s="72" t="s">
        <v>54</v>
      </c>
    </row>
    <row r="33" spans="1:122" ht="30" customHeight="1" x14ac:dyDescent="0.25">
      <c r="A33" s="135"/>
      <c r="B33" s="133"/>
      <c r="C33" s="57">
        <f>C29</f>
        <v>0.7</v>
      </c>
      <c r="D33" s="61" t="s">
        <v>55</v>
      </c>
    </row>
    <row r="34" spans="1:122" ht="30" customHeight="1" x14ac:dyDescent="0.25">
      <c r="A34" s="60" t="s">
        <v>93</v>
      </c>
      <c r="B34" s="50" t="s">
        <v>14</v>
      </c>
      <c r="C34" s="51">
        <f>IF($C$7="Domestic",1,IF($C$13="Full-tine",1,IF($C$13="Half-time",1,IF($C$13="Boarding School",3,"Complete Questions"))))</f>
        <v>1</v>
      </c>
      <c r="D34" s="61"/>
    </row>
    <row r="35" spans="1:122" ht="30.75" thickBot="1" x14ac:dyDescent="0.3">
      <c r="A35" s="52" t="s">
        <v>94</v>
      </c>
      <c r="B35" s="53" t="s">
        <v>15</v>
      </c>
      <c r="C35" s="54">
        <f>C31</f>
        <v>0.9</v>
      </c>
      <c r="D35" s="75" t="s">
        <v>36</v>
      </c>
    </row>
    <row r="36" spans="1:122" ht="30" x14ac:dyDescent="0.25">
      <c r="A36" s="55" t="s">
        <v>106</v>
      </c>
      <c r="B36" s="56" t="s">
        <v>37</v>
      </c>
      <c r="C36" s="70">
        <v>1</v>
      </c>
      <c r="D36" s="72"/>
    </row>
    <row r="37" spans="1:122" ht="30" customHeight="1" x14ac:dyDescent="0.25">
      <c r="A37" s="60" t="s">
        <v>107</v>
      </c>
      <c r="B37" s="50" t="s">
        <v>16</v>
      </c>
      <c r="C37" s="51">
        <f>IF($C$7="Domestic",5,IF($C$13="Full-tine",5,IF($C$13="Half-time",2,IF($C$13="Boarding School",7,"Complete Questions"))))</f>
        <v>5</v>
      </c>
      <c r="D37" s="61"/>
    </row>
    <row r="38" spans="1:122" ht="30.75" thickBot="1" x14ac:dyDescent="0.3">
      <c r="A38" s="52" t="s">
        <v>108</v>
      </c>
      <c r="B38" s="53" t="s">
        <v>17</v>
      </c>
      <c r="C38" s="54">
        <f>C31</f>
        <v>0.9</v>
      </c>
      <c r="D38" s="75" t="s">
        <v>36</v>
      </c>
    </row>
    <row r="39" spans="1:122" ht="30" x14ac:dyDescent="0.25">
      <c r="A39" s="55" t="s">
        <v>109</v>
      </c>
      <c r="B39" s="56" t="s">
        <v>18</v>
      </c>
      <c r="C39" s="49">
        <f>C36</f>
        <v>1</v>
      </c>
      <c r="D39" s="72" t="s">
        <v>38</v>
      </c>
    </row>
    <row r="40" spans="1:122" ht="30" customHeight="1" x14ac:dyDescent="0.25">
      <c r="A40" s="60" t="s">
        <v>110</v>
      </c>
      <c r="B40" s="50" t="s">
        <v>19</v>
      </c>
      <c r="C40" s="51">
        <f>IF($C$7="Domestic",4,IF($C$13="Full-tine",4,IF($C$13="Half-time",2,IF($C$13="Boarding School",6,"Complete Questions"))))</f>
        <v>4</v>
      </c>
      <c r="D40" s="61"/>
    </row>
    <row r="41" spans="1:122" ht="30.75" thickBot="1" x14ac:dyDescent="0.3">
      <c r="A41" s="52" t="s">
        <v>111</v>
      </c>
      <c r="B41" s="53" t="s">
        <v>20</v>
      </c>
      <c r="C41" s="54">
        <f>C31</f>
        <v>0.9</v>
      </c>
      <c r="D41" s="75" t="s">
        <v>36</v>
      </c>
    </row>
    <row r="42" spans="1:122" ht="30" x14ac:dyDescent="0.25">
      <c r="A42" s="55" t="s">
        <v>112</v>
      </c>
      <c r="B42" s="56" t="s">
        <v>21</v>
      </c>
      <c r="C42" s="49">
        <f>C36</f>
        <v>1</v>
      </c>
      <c r="D42" s="72" t="s">
        <v>38</v>
      </c>
    </row>
    <row r="43" spans="1:122" ht="30" customHeight="1" x14ac:dyDescent="0.25">
      <c r="A43" s="60" t="s">
        <v>113</v>
      </c>
      <c r="B43" s="50" t="s">
        <v>22</v>
      </c>
      <c r="C43" s="51">
        <f>IF($C$7="Domestic",0,IF($C$13="Full-tine",10,IF($C$13="Half-time",5,IF($C$13="Boarding School",IF(C14="Flushing",10,IF(C14="Pour Flush",3,"Complete Questions")),"Complete Questions"))))</f>
        <v>0</v>
      </c>
      <c r="D43" s="67"/>
    </row>
    <row r="44" spans="1:122" ht="30.75" thickBot="1" x14ac:dyDescent="0.3">
      <c r="A44" s="52" t="s">
        <v>114</v>
      </c>
      <c r="B44" s="53" t="s">
        <v>23</v>
      </c>
      <c r="C44" s="54">
        <f>C31</f>
        <v>0.9</v>
      </c>
      <c r="D44" s="75" t="s">
        <v>36</v>
      </c>
    </row>
    <row r="47" spans="1:122" ht="15.75" thickBot="1" x14ac:dyDescent="0.3">
      <c r="C47" s="92" t="s">
        <v>60</v>
      </c>
    </row>
    <row r="48" spans="1:122" ht="15.75" thickBot="1" x14ac:dyDescent="0.3">
      <c r="A48" s="45"/>
      <c r="B48" s="86" t="s">
        <v>58</v>
      </c>
      <c r="C48" s="142">
        <v>1</v>
      </c>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c r="AL48" s="143"/>
      <c r="AM48" s="143"/>
      <c r="AN48" s="143"/>
      <c r="AO48" s="143"/>
      <c r="AP48" s="143"/>
      <c r="AQ48" s="143"/>
      <c r="AR48" s="143"/>
      <c r="AS48" s="143"/>
      <c r="AT48" s="143"/>
      <c r="AU48" s="143"/>
      <c r="AV48" s="143"/>
      <c r="AW48" s="143"/>
      <c r="AX48" s="143"/>
      <c r="AY48" s="143"/>
      <c r="AZ48" s="143"/>
      <c r="BA48" s="143"/>
      <c r="BB48" s="143"/>
      <c r="BC48" s="143"/>
      <c r="BD48" s="143"/>
      <c r="BE48" s="143"/>
      <c r="BF48" s="143"/>
      <c r="BG48" s="143"/>
      <c r="BH48" s="143"/>
      <c r="BI48" s="143"/>
      <c r="BJ48" s="143"/>
      <c r="BK48" s="143"/>
      <c r="BL48" s="143"/>
      <c r="BM48" s="143"/>
      <c r="BN48" s="143"/>
      <c r="BO48" s="143"/>
      <c r="BP48" s="143"/>
      <c r="BQ48" s="143"/>
      <c r="BR48" s="143"/>
      <c r="BS48" s="143"/>
      <c r="BT48" s="143"/>
      <c r="BU48" s="143"/>
      <c r="BV48" s="143"/>
      <c r="BW48" s="143"/>
      <c r="BX48" s="143"/>
      <c r="BY48" s="143"/>
      <c r="BZ48" s="143"/>
      <c r="CA48" s="143"/>
      <c r="CB48" s="143"/>
      <c r="CC48" s="143"/>
      <c r="CD48" s="143"/>
      <c r="CE48" s="143"/>
      <c r="CF48" s="143"/>
      <c r="CG48" s="143"/>
      <c r="CH48" s="144"/>
      <c r="CI48" s="145">
        <v>2</v>
      </c>
      <c r="CJ48" s="146"/>
      <c r="CK48" s="146"/>
      <c r="CL48" s="146"/>
      <c r="CM48" s="146"/>
      <c r="CN48" s="146"/>
      <c r="CO48" s="146"/>
      <c r="CP48" s="146"/>
      <c r="CQ48" s="146"/>
      <c r="CR48" s="146"/>
      <c r="CS48" s="146"/>
      <c r="CT48" s="146"/>
      <c r="CU48" s="146"/>
      <c r="CV48" s="146"/>
      <c r="CW48" s="146"/>
      <c r="CX48" s="146"/>
      <c r="CY48" s="146"/>
      <c r="CZ48" s="146"/>
      <c r="DA48" s="146"/>
      <c r="DB48" s="146"/>
      <c r="DC48" s="146"/>
      <c r="DD48" s="146"/>
      <c r="DE48" s="146"/>
      <c r="DF48" s="146"/>
      <c r="DG48" s="146"/>
      <c r="DH48" s="146"/>
      <c r="DI48" s="146"/>
      <c r="DJ48" s="146"/>
      <c r="DK48" s="146"/>
      <c r="DL48" s="146"/>
      <c r="DM48" s="146"/>
      <c r="DN48" s="146"/>
      <c r="DO48" s="146"/>
      <c r="DP48" s="146"/>
      <c r="DQ48" s="146"/>
      <c r="DR48" s="147"/>
    </row>
    <row r="49" spans="1:122" ht="21.75" thickBot="1" x14ac:dyDescent="0.4">
      <c r="A49" s="111"/>
      <c r="B49" s="86" t="s">
        <v>57</v>
      </c>
      <c r="C49" s="136">
        <v>1</v>
      </c>
      <c r="D49" s="137"/>
      <c r="E49" s="137"/>
      <c r="F49" s="137"/>
      <c r="G49" s="137"/>
      <c r="H49" s="137"/>
      <c r="I49" s="137"/>
      <c r="J49" s="137"/>
      <c r="K49" s="137"/>
      <c r="L49" s="137"/>
      <c r="M49" s="137"/>
      <c r="N49" s="138"/>
      <c r="O49" s="148">
        <v>2</v>
      </c>
      <c r="P49" s="149"/>
      <c r="Q49" s="149"/>
      <c r="R49" s="149"/>
      <c r="S49" s="149"/>
      <c r="T49" s="149"/>
      <c r="U49" s="149"/>
      <c r="V49" s="149"/>
      <c r="W49" s="149"/>
      <c r="X49" s="149"/>
      <c r="Y49" s="149"/>
      <c r="Z49" s="150"/>
      <c r="AA49" s="139">
        <v>3</v>
      </c>
      <c r="AB49" s="140"/>
      <c r="AC49" s="140"/>
      <c r="AD49" s="140"/>
      <c r="AE49" s="140"/>
      <c r="AF49" s="140"/>
      <c r="AG49" s="140"/>
      <c r="AH49" s="140"/>
      <c r="AI49" s="140"/>
      <c r="AJ49" s="140"/>
      <c r="AK49" s="140"/>
      <c r="AL49" s="141"/>
      <c r="AM49" s="139">
        <v>4</v>
      </c>
      <c r="AN49" s="140"/>
      <c r="AO49" s="140"/>
      <c r="AP49" s="140"/>
      <c r="AQ49" s="140"/>
      <c r="AR49" s="140"/>
      <c r="AS49" s="140"/>
      <c r="AT49" s="140"/>
      <c r="AU49" s="140"/>
      <c r="AV49" s="140"/>
      <c r="AW49" s="140"/>
      <c r="AX49" s="141"/>
      <c r="AY49" s="139">
        <v>5</v>
      </c>
      <c r="AZ49" s="140"/>
      <c r="BA49" s="140"/>
      <c r="BB49" s="140"/>
      <c r="BC49" s="140"/>
      <c r="BD49" s="140"/>
      <c r="BE49" s="140"/>
      <c r="BF49" s="140"/>
      <c r="BG49" s="140"/>
      <c r="BH49" s="140"/>
      <c r="BI49" s="140"/>
      <c r="BJ49" s="141"/>
      <c r="BK49" s="139">
        <v>6</v>
      </c>
      <c r="BL49" s="140"/>
      <c r="BM49" s="140"/>
      <c r="BN49" s="140"/>
      <c r="BO49" s="140"/>
      <c r="BP49" s="140"/>
      <c r="BQ49" s="140"/>
      <c r="BR49" s="140"/>
      <c r="BS49" s="140"/>
      <c r="BT49" s="140"/>
      <c r="BU49" s="140"/>
      <c r="BV49" s="141"/>
      <c r="BW49" s="139">
        <v>7</v>
      </c>
      <c r="BX49" s="140"/>
      <c r="BY49" s="140"/>
      <c r="BZ49" s="140"/>
      <c r="CA49" s="140"/>
      <c r="CB49" s="140"/>
      <c r="CC49" s="140"/>
      <c r="CD49" s="140"/>
      <c r="CE49" s="140"/>
      <c r="CF49" s="140"/>
      <c r="CG49" s="140"/>
      <c r="CH49" s="141"/>
      <c r="CI49" s="139">
        <v>8</v>
      </c>
      <c r="CJ49" s="140"/>
      <c r="CK49" s="140"/>
      <c r="CL49" s="140"/>
      <c r="CM49" s="140"/>
      <c r="CN49" s="140"/>
      <c r="CO49" s="140"/>
      <c r="CP49" s="140"/>
      <c r="CQ49" s="140"/>
      <c r="CR49" s="140"/>
      <c r="CS49" s="140"/>
      <c r="CT49" s="141"/>
      <c r="CU49" s="139">
        <v>9</v>
      </c>
      <c r="CV49" s="140"/>
      <c r="CW49" s="140"/>
      <c r="CX49" s="140"/>
      <c r="CY49" s="140"/>
      <c r="CZ49" s="140"/>
      <c r="DA49" s="140"/>
      <c r="DB49" s="140"/>
      <c r="DC49" s="140"/>
      <c r="DD49" s="140"/>
      <c r="DE49" s="140"/>
      <c r="DF49" s="141"/>
      <c r="DG49" s="139">
        <v>10</v>
      </c>
      <c r="DH49" s="140"/>
      <c r="DI49" s="140"/>
      <c r="DJ49" s="140"/>
      <c r="DK49" s="140"/>
      <c r="DL49" s="140"/>
      <c r="DM49" s="140"/>
      <c r="DN49" s="140"/>
      <c r="DO49" s="140"/>
      <c r="DP49" s="140"/>
      <c r="DQ49" s="140"/>
      <c r="DR49" s="141"/>
    </row>
    <row r="50" spans="1:122" ht="15.75" thickBot="1" x14ac:dyDescent="0.3">
      <c r="A50" s="11"/>
      <c r="B50" s="87" t="s">
        <v>56</v>
      </c>
      <c r="C50" s="25">
        <v>1</v>
      </c>
      <c r="D50" s="26">
        <v>2</v>
      </c>
      <c r="E50" s="26">
        <v>3</v>
      </c>
      <c r="F50" s="26">
        <v>4</v>
      </c>
      <c r="G50" s="26">
        <v>5</v>
      </c>
      <c r="H50" s="26">
        <v>6</v>
      </c>
      <c r="I50" s="26">
        <v>7</v>
      </c>
      <c r="J50" s="26">
        <v>8</v>
      </c>
      <c r="K50" s="26">
        <v>9</v>
      </c>
      <c r="L50" s="26">
        <v>10</v>
      </c>
      <c r="M50" s="26">
        <v>11</v>
      </c>
      <c r="N50" s="27">
        <v>12</v>
      </c>
      <c r="O50" s="28">
        <v>1</v>
      </c>
      <c r="P50" s="29">
        <v>2</v>
      </c>
      <c r="Q50" s="29">
        <v>3</v>
      </c>
      <c r="R50" s="29">
        <v>4</v>
      </c>
      <c r="S50" s="29">
        <v>5</v>
      </c>
      <c r="T50" s="29">
        <v>6</v>
      </c>
      <c r="U50" s="29">
        <v>7</v>
      </c>
      <c r="V50" s="29">
        <v>8</v>
      </c>
      <c r="W50" s="29">
        <v>9</v>
      </c>
      <c r="X50" s="29">
        <v>10</v>
      </c>
      <c r="Y50" s="29">
        <v>11</v>
      </c>
      <c r="Z50" s="30">
        <v>12</v>
      </c>
      <c r="AA50" s="31">
        <v>1</v>
      </c>
      <c r="AB50" s="32">
        <v>2</v>
      </c>
      <c r="AC50" s="32">
        <v>3</v>
      </c>
      <c r="AD50" s="32">
        <v>4</v>
      </c>
      <c r="AE50" s="32">
        <v>5</v>
      </c>
      <c r="AF50" s="32">
        <v>6</v>
      </c>
      <c r="AG50" s="32">
        <v>7</v>
      </c>
      <c r="AH50" s="32">
        <v>8</v>
      </c>
      <c r="AI50" s="32">
        <v>9</v>
      </c>
      <c r="AJ50" s="32">
        <v>10</v>
      </c>
      <c r="AK50" s="32">
        <v>11</v>
      </c>
      <c r="AL50" s="33">
        <v>12</v>
      </c>
      <c r="AM50" s="34">
        <v>1</v>
      </c>
      <c r="AN50" s="35">
        <v>2</v>
      </c>
      <c r="AO50" s="35">
        <v>3</v>
      </c>
      <c r="AP50" s="35">
        <v>4</v>
      </c>
      <c r="AQ50" s="35">
        <v>5</v>
      </c>
      <c r="AR50" s="35">
        <v>6</v>
      </c>
      <c r="AS50" s="35">
        <v>7</v>
      </c>
      <c r="AT50" s="35">
        <v>8</v>
      </c>
      <c r="AU50" s="35">
        <v>9</v>
      </c>
      <c r="AV50" s="35">
        <v>10</v>
      </c>
      <c r="AW50" s="35">
        <v>11</v>
      </c>
      <c r="AX50" s="36">
        <v>12</v>
      </c>
      <c r="AY50" s="37">
        <v>1</v>
      </c>
      <c r="AZ50" s="38">
        <v>2</v>
      </c>
      <c r="BA50" s="38">
        <v>3</v>
      </c>
      <c r="BB50" s="38">
        <v>4</v>
      </c>
      <c r="BC50" s="38">
        <v>5</v>
      </c>
      <c r="BD50" s="38">
        <v>6</v>
      </c>
      <c r="BE50" s="38">
        <v>7</v>
      </c>
      <c r="BF50" s="38">
        <v>8</v>
      </c>
      <c r="BG50" s="38">
        <v>9</v>
      </c>
      <c r="BH50" s="38">
        <v>10</v>
      </c>
      <c r="BI50" s="38">
        <v>11</v>
      </c>
      <c r="BJ50" s="39">
        <v>12</v>
      </c>
      <c r="BK50" s="94">
        <v>1</v>
      </c>
      <c r="BL50" s="95">
        <v>2</v>
      </c>
      <c r="BM50" s="95">
        <v>3</v>
      </c>
      <c r="BN50" s="95">
        <v>4</v>
      </c>
      <c r="BO50" s="95">
        <v>5</v>
      </c>
      <c r="BP50" s="95">
        <v>6</v>
      </c>
      <c r="BQ50" s="95">
        <v>7</v>
      </c>
      <c r="BR50" s="95">
        <v>8</v>
      </c>
      <c r="BS50" s="95">
        <v>9</v>
      </c>
      <c r="BT50" s="95">
        <v>10</v>
      </c>
      <c r="BU50" s="95">
        <v>11</v>
      </c>
      <c r="BV50" s="96">
        <v>12</v>
      </c>
      <c r="BW50" s="40">
        <v>1</v>
      </c>
      <c r="BX50" s="41">
        <v>2</v>
      </c>
      <c r="BY50" s="41">
        <v>3</v>
      </c>
      <c r="BZ50" s="41">
        <v>4</v>
      </c>
      <c r="CA50" s="41">
        <v>5</v>
      </c>
      <c r="CB50" s="41">
        <v>6</v>
      </c>
      <c r="CC50" s="41">
        <v>7</v>
      </c>
      <c r="CD50" s="41">
        <v>8</v>
      </c>
      <c r="CE50" s="41">
        <v>9</v>
      </c>
      <c r="CF50" s="41">
        <v>10</v>
      </c>
      <c r="CG50" s="41">
        <v>11</v>
      </c>
      <c r="CH50" s="41">
        <v>12</v>
      </c>
      <c r="CI50" s="42">
        <v>1</v>
      </c>
      <c r="CJ50" s="43">
        <v>2</v>
      </c>
      <c r="CK50" s="43">
        <v>3</v>
      </c>
      <c r="CL50" s="43">
        <v>4</v>
      </c>
      <c r="CM50" s="43">
        <v>5</v>
      </c>
      <c r="CN50" s="43">
        <v>6</v>
      </c>
      <c r="CO50" s="43">
        <v>7</v>
      </c>
      <c r="CP50" s="43">
        <v>8</v>
      </c>
      <c r="CQ50" s="43">
        <v>9</v>
      </c>
      <c r="CR50" s="43">
        <v>10</v>
      </c>
      <c r="CS50" s="43">
        <v>11</v>
      </c>
      <c r="CT50" s="43">
        <v>12</v>
      </c>
      <c r="CU50" s="28">
        <v>1</v>
      </c>
      <c r="CV50" s="29">
        <v>2</v>
      </c>
      <c r="CW50" s="29">
        <v>3</v>
      </c>
      <c r="CX50" s="29">
        <v>4</v>
      </c>
      <c r="CY50" s="29">
        <v>5</v>
      </c>
      <c r="CZ50" s="29">
        <v>6</v>
      </c>
      <c r="DA50" s="29">
        <v>7</v>
      </c>
      <c r="DB50" s="29">
        <v>8</v>
      </c>
      <c r="DC50" s="29">
        <v>9</v>
      </c>
      <c r="DD50" s="29">
        <v>10</v>
      </c>
      <c r="DE50" s="29">
        <v>11</v>
      </c>
      <c r="DF50" s="30">
        <v>12</v>
      </c>
      <c r="DG50" s="97">
        <v>1</v>
      </c>
      <c r="DH50" s="97">
        <v>2</v>
      </c>
      <c r="DI50" s="97">
        <v>3</v>
      </c>
      <c r="DJ50" s="97">
        <v>4</v>
      </c>
      <c r="DK50" s="97">
        <v>5</v>
      </c>
      <c r="DL50" s="97">
        <v>6</v>
      </c>
      <c r="DM50" s="97">
        <v>7</v>
      </c>
      <c r="DN50" s="97">
        <v>8</v>
      </c>
      <c r="DO50" s="97">
        <v>9</v>
      </c>
      <c r="DP50" s="97">
        <v>10</v>
      </c>
      <c r="DQ50" s="97">
        <v>11</v>
      </c>
      <c r="DR50" s="98">
        <v>12</v>
      </c>
    </row>
    <row r="51" spans="1:122" ht="15.75" thickBot="1" x14ac:dyDescent="0.3">
      <c r="A51" s="7"/>
      <c r="B51" s="50" t="s">
        <v>85</v>
      </c>
      <c r="C51" s="80">
        <v>2500</v>
      </c>
      <c r="D51" s="81">
        <f>C51+2500</f>
        <v>5000</v>
      </c>
      <c r="E51" s="81">
        <f t="shared" ref="E51:BP51" si="0">D51+2500</f>
        <v>7500</v>
      </c>
      <c r="F51" s="81">
        <f t="shared" si="0"/>
        <v>10000</v>
      </c>
      <c r="G51" s="81">
        <f t="shared" si="0"/>
        <v>12500</v>
      </c>
      <c r="H51" s="81">
        <f t="shared" si="0"/>
        <v>15000</v>
      </c>
      <c r="I51" s="81">
        <f t="shared" si="0"/>
        <v>17500</v>
      </c>
      <c r="J51" s="81">
        <f t="shared" si="0"/>
        <v>20000</v>
      </c>
      <c r="K51" s="81">
        <f t="shared" si="0"/>
        <v>22500</v>
      </c>
      <c r="L51" s="81">
        <f t="shared" si="0"/>
        <v>25000</v>
      </c>
      <c r="M51" s="81">
        <f t="shared" si="0"/>
        <v>27500</v>
      </c>
      <c r="N51" s="82">
        <f t="shared" si="0"/>
        <v>30000</v>
      </c>
      <c r="O51" s="81">
        <f t="shared" si="0"/>
        <v>32500</v>
      </c>
      <c r="P51" s="81">
        <f t="shared" si="0"/>
        <v>35000</v>
      </c>
      <c r="Q51" s="81">
        <f t="shared" si="0"/>
        <v>37500</v>
      </c>
      <c r="R51" s="81">
        <f t="shared" si="0"/>
        <v>40000</v>
      </c>
      <c r="S51" s="81">
        <f t="shared" si="0"/>
        <v>42500</v>
      </c>
      <c r="T51" s="81">
        <f t="shared" si="0"/>
        <v>45000</v>
      </c>
      <c r="U51" s="81">
        <f t="shared" si="0"/>
        <v>47500</v>
      </c>
      <c r="V51" s="81">
        <f t="shared" si="0"/>
        <v>50000</v>
      </c>
      <c r="W51" s="81">
        <f t="shared" si="0"/>
        <v>52500</v>
      </c>
      <c r="X51" s="81">
        <f t="shared" si="0"/>
        <v>55000</v>
      </c>
      <c r="Y51" s="81">
        <f t="shared" si="0"/>
        <v>57500</v>
      </c>
      <c r="Z51" s="81">
        <f t="shared" si="0"/>
        <v>60000</v>
      </c>
      <c r="AA51" s="83">
        <f t="shared" si="0"/>
        <v>62500</v>
      </c>
      <c r="AB51" s="84">
        <f t="shared" si="0"/>
        <v>65000</v>
      </c>
      <c r="AC51" s="84">
        <f t="shared" si="0"/>
        <v>67500</v>
      </c>
      <c r="AD51" s="84">
        <f t="shared" si="0"/>
        <v>70000</v>
      </c>
      <c r="AE51" s="84">
        <f t="shared" si="0"/>
        <v>72500</v>
      </c>
      <c r="AF51" s="84">
        <f t="shared" si="0"/>
        <v>75000</v>
      </c>
      <c r="AG51" s="84">
        <f t="shared" si="0"/>
        <v>77500</v>
      </c>
      <c r="AH51" s="84">
        <f t="shared" si="0"/>
        <v>80000</v>
      </c>
      <c r="AI51" s="84">
        <f t="shared" si="0"/>
        <v>82500</v>
      </c>
      <c r="AJ51" s="84">
        <f t="shared" si="0"/>
        <v>85000</v>
      </c>
      <c r="AK51" s="84">
        <f t="shared" si="0"/>
        <v>87500</v>
      </c>
      <c r="AL51" s="85">
        <f t="shared" si="0"/>
        <v>90000</v>
      </c>
      <c r="AM51" s="84">
        <f t="shared" si="0"/>
        <v>92500</v>
      </c>
      <c r="AN51" s="84">
        <f t="shared" si="0"/>
        <v>95000</v>
      </c>
      <c r="AO51" s="84">
        <f t="shared" si="0"/>
        <v>97500</v>
      </c>
      <c r="AP51" s="84">
        <f t="shared" si="0"/>
        <v>100000</v>
      </c>
      <c r="AQ51" s="84">
        <f t="shared" si="0"/>
        <v>102500</v>
      </c>
      <c r="AR51" s="84">
        <f t="shared" si="0"/>
        <v>105000</v>
      </c>
      <c r="AS51" s="84">
        <f t="shared" si="0"/>
        <v>107500</v>
      </c>
      <c r="AT51" s="84">
        <f t="shared" si="0"/>
        <v>110000</v>
      </c>
      <c r="AU51" s="84">
        <f t="shared" si="0"/>
        <v>112500</v>
      </c>
      <c r="AV51" s="84">
        <f t="shared" si="0"/>
        <v>115000</v>
      </c>
      <c r="AW51" s="84">
        <f t="shared" si="0"/>
        <v>117500</v>
      </c>
      <c r="AX51" s="84">
        <f t="shared" si="0"/>
        <v>120000</v>
      </c>
      <c r="AY51" s="83">
        <f t="shared" si="0"/>
        <v>122500</v>
      </c>
      <c r="AZ51" s="84">
        <f t="shared" si="0"/>
        <v>125000</v>
      </c>
      <c r="BA51" s="84">
        <f t="shared" si="0"/>
        <v>127500</v>
      </c>
      <c r="BB51" s="84">
        <f t="shared" si="0"/>
        <v>130000</v>
      </c>
      <c r="BC51" s="84">
        <f t="shared" si="0"/>
        <v>132500</v>
      </c>
      <c r="BD51" s="84">
        <f t="shared" si="0"/>
        <v>135000</v>
      </c>
      <c r="BE51" s="84">
        <f t="shared" si="0"/>
        <v>137500</v>
      </c>
      <c r="BF51" s="84">
        <f t="shared" si="0"/>
        <v>140000</v>
      </c>
      <c r="BG51" s="84">
        <f t="shared" si="0"/>
        <v>142500</v>
      </c>
      <c r="BH51" s="84">
        <f t="shared" si="0"/>
        <v>145000</v>
      </c>
      <c r="BI51" s="84">
        <f t="shared" si="0"/>
        <v>147500</v>
      </c>
      <c r="BJ51" s="85">
        <f t="shared" si="0"/>
        <v>150000</v>
      </c>
      <c r="BK51" s="84">
        <f t="shared" si="0"/>
        <v>152500</v>
      </c>
      <c r="BL51" s="84">
        <f t="shared" si="0"/>
        <v>155000</v>
      </c>
      <c r="BM51" s="84">
        <f t="shared" si="0"/>
        <v>157500</v>
      </c>
      <c r="BN51" s="84">
        <f t="shared" si="0"/>
        <v>160000</v>
      </c>
      <c r="BO51" s="84">
        <f t="shared" si="0"/>
        <v>162500</v>
      </c>
      <c r="BP51" s="84">
        <f t="shared" si="0"/>
        <v>165000</v>
      </c>
      <c r="BQ51" s="84">
        <f t="shared" ref="BQ51:DR51" si="1">BP51+2500</f>
        <v>167500</v>
      </c>
      <c r="BR51" s="84">
        <f t="shared" si="1"/>
        <v>170000</v>
      </c>
      <c r="BS51" s="84">
        <f t="shared" si="1"/>
        <v>172500</v>
      </c>
      <c r="BT51" s="84">
        <f t="shared" si="1"/>
        <v>175000</v>
      </c>
      <c r="BU51" s="84">
        <f t="shared" si="1"/>
        <v>177500</v>
      </c>
      <c r="BV51" s="84">
        <f t="shared" si="1"/>
        <v>180000</v>
      </c>
      <c r="BW51" s="83">
        <f t="shared" si="1"/>
        <v>182500</v>
      </c>
      <c r="BX51" s="84">
        <f t="shared" si="1"/>
        <v>185000</v>
      </c>
      <c r="BY51" s="84">
        <f t="shared" si="1"/>
        <v>187500</v>
      </c>
      <c r="BZ51" s="84">
        <f t="shared" si="1"/>
        <v>190000</v>
      </c>
      <c r="CA51" s="84">
        <f t="shared" si="1"/>
        <v>192500</v>
      </c>
      <c r="CB51" s="84">
        <f t="shared" si="1"/>
        <v>195000</v>
      </c>
      <c r="CC51" s="84">
        <f t="shared" si="1"/>
        <v>197500</v>
      </c>
      <c r="CD51" s="84">
        <f t="shared" si="1"/>
        <v>200000</v>
      </c>
      <c r="CE51" s="84">
        <f t="shared" si="1"/>
        <v>202500</v>
      </c>
      <c r="CF51" s="84">
        <f t="shared" si="1"/>
        <v>205000</v>
      </c>
      <c r="CG51" s="84">
        <f t="shared" si="1"/>
        <v>207500</v>
      </c>
      <c r="CH51" s="85">
        <f t="shared" si="1"/>
        <v>210000</v>
      </c>
      <c r="CI51" s="83">
        <f t="shared" si="1"/>
        <v>212500</v>
      </c>
      <c r="CJ51" s="84">
        <f t="shared" si="1"/>
        <v>215000</v>
      </c>
      <c r="CK51" s="84">
        <f t="shared" si="1"/>
        <v>217500</v>
      </c>
      <c r="CL51" s="84">
        <f t="shared" si="1"/>
        <v>220000</v>
      </c>
      <c r="CM51" s="84">
        <f t="shared" si="1"/>
        <v>222500</v>
      </c>
      <c r="CN51" s="84">
        <f t="shared" si="1"/>
        <v>225000</v>
      </c>
      <c r="CO51" s="84">
        <f t="shared" si="1"/>
        <v>227500</v>
      </c>
      <c r="CP51" s="84">
        <f t="shared" si="1"/>
        <v>230000</v>
      </c>
      <c r="CQ51" s="84">
        <f t="shared" si="1"/>
        <v>232500</v>
      </c>
      <c r="CR51" s="84">
        <f t="shared" si="1"/>
        <v>235000</v>
      </c>
      <c r="CS51" s="84">
        <f t="shared" si="1"/>
        <v>237500</v>
      </c>
      <c r="CT51" s="84">
        <f t="shared" si="1"/>
        <v>240000</v>
      </c>
      <c r="CU51" s="80">
        <f t="shared" si="1"/>
        <v>242500</v>
      </c>
      <c r="CV51" s="81">
        <f t="shared" si="1"/>
        <v>245000</v>
      </c>
      <c r="CW51" s="81">
        <f t="shared" si="1"/>
        <v>247500</v>
      </c>
      <c r="CX51" s="81">
        <f t="shared" si="1"/>
        <v>250000</v>
      </c>
      <c r="CY51" s="81">
        <f t="shared" si="1"/>
        <v>252500</v>
      </c>
      <c r="CZ51" s="81">
        <f t="shared" si="1"/>
        <v>255000</v>
      </c>
      <c r="DA51" s="81">
        <f t="shared" si="1"/>
        <v>257500</v>
      </c>
      <c r="DB51" s="81">
        <f t="shared" si="1"/>
        <v>260000</v>
      </c>
      <c r="DC51" s="81">
        <f t="shared" si="1"/>
        <v>262500</v>
      </c>
      <c r="DD51" s="81">
        <f t="shared" si="1"/>
        <v>265000</v>
      </c>
      <c r="DE51" s="81">
        <f t="shared" si="1"/>
        <v>267500</v>
      </c>
      <c r="DF51" s="82">
        <f t="shared" si="1"/>
        <v>270000</v>
      </c>
      <c r="DG51" s="84">
        <f t="shared" si="1"/>
        <v>272500</v>
      </c>
      <c r="DH51" s="84">
        <f t="shared" si="1"/>
        <v>275000</v>
      </c>
      <c r="DI51" s="84">
        <f t="shared" si="1"/>
        <v>277500</v>
      </c>
      <c r="DJ51" s="84">
        <f t="shared" si="1"/>
        <v>280000</v>
      </c>
      <c r="DK51" s="84">
        <f t="shared" si="1"/>
        <v>282500</v>
      </c>
      <c r="DL51" s="84">
        <f t="shared" si="1"/>
        <v>285000</v>
      </c>
      <c r="DM51" s="84">
        <f t="shared" si="1"/>
        <v>287500</v>
      </c>
      <c r="DN51" s="84">
        <f t="shared" si="1"/>
        <v>290000</v>
      </c>
      <c r="DO51" s="84">
        <f t="shared" si="1"/>
        <v>292500</v>
      </c>
      <c r="DP51" s="84">
        <f t="shared" si="1"/>
        <v>295000</v>
      </c>
      <c r="DQ51" s="84">
        <f t="shared" si="1"/>
        <v>297500</v>
      </c>
      <c r="DR51" s="85">
        <f t="shared" si="1"/>
        <v>300000</v>
      </c>
    </row>
    <row r="52" spans="1:122" s="8" customFormat="1" x14ac:dyDescent="0.25">
      <c r="A52" s="17" t="s">
        <v>74</v>
      </c>
      <c r="B52" s="88" t="s">
        <v>101</v>
      </c>
      <c r="C52" s="18">
        <f>C51*$C$20*(1+$C$21-$C$22)*((C53+C54+C55+C56+C57)/1000)</f>
        <v>0</v>
      </c>
      <c r="D52" s="19">
        <f t="shared" ref="D52:BO52" si="2">D51*$C$20*(1+$C$21-$C$22)*((D53+D54+D55+D56+D57)/1000)</f>
        <v>0</v>
      </c>
      <c r="E52" s="19">
        <f t="shared" si="2"/>
        <v>0</v>
      </c>
      <c r="F52" s="19">
        <f t="shared" si="2"/>
        <v>0</v>
      </c>
      <c r="G52" s="19">
        <f t="shared" si="2"/>
        <v>0</v>
      </c>
      <c r="H52" s="19">
        <f t="shared" si="2"/>
        <v>0</v>
      </c>
      <c r="I52" s="19">
        <f t="shared" si="2"/>
        <v>0</v>
      </c>
      <c r="J52" s="19">
        <f t="shared" si="2"/>
        <v>0</v>
      </c>
      <c r="K52" s="19">
        <f t="shared" si="2"/>
        <v>0</v>
      </c>
      <c r="L52" s="19">
        <f t="shared" si="2"/>
        <v>0</v>
      </c>
      <c r="M52" s="19">
        <f t="shared" si="2"/>
        <v>0</v>
      </c>
      <c r="N52" s="20">
        <f t="shared" si="2"/>
        <v>0</v>
      </c>
      <c r="O52" s="18">
        <f t="shared" si="2"/>
        <v>0</v>
      </c>
      <c r="P52" s="19">
        <f t="shared" si="2"/>
        <v>0</v>
      </c>
      <c r="Q52" s="19">
        <f t="shared" si="2"/>
        <v>0</v>
      </c>
      <c r="R52" s="19">
        <f t="shared" si="2"/>
        <v>0</v>
      </c>
      <c r="S52" s="19">
        <f t="shared" si="2"/>
        <v>0</v>
      </c>
      <c r="T52" s="19">
        <f t="shared" si="2"/>
        <v>0</v>
      </c>
      <c r="U52" s="19">
        <f t="shared" si="2"/>
        <v>0</v>
      </c>
      <c r="V52" s="19">
        <f t="shared" si="2"/>
        <v>0</v>
      </c>
      <c r="W52" s="19">
        <f t="shared" si="2"/>
        <v>0</v>
      </c>
      <c r="X52" s="19">
        <f t="shared" si="2"/>
        <v>0</v>
      </c>
      <c r="Y52" s="19">
        <f t="shared" si="2"/>
        <v>0</v>
      </c>
      <c r="Z52" s="20">
        <f t="shared" si="2"/>
        <v>0</v>
      </c>
      <c r="AA52" s="18">
        <f t="shared" si="2"/>
        <v>0</v>
      </c>
      <c r="AB52" s="19">
        <f t="shared" si="2"/>
        <v>0</v>
      </c>
      <c r="AC52" s="19">
        <f t="shared" si="2"/>
        <v>0</v>
      </c>
      <c r="AD52" s="19">
        <f t="shared" si="2"/>
        <v>0</v>
      </c>
      <c r="AE52" s="19">
        <f t="shared" si="2"/>
        <v>0</v>
      </c>
      <c r="AF52" s="19">
        <f t="shared" si="2"/>
        <v>0</v>
      </c>
      <c r="AG52" s="19">
        <f t="shared" si="2"/>
        <v>0</v>
      </c>
      <c r="AH52" s="19">
        <f t="shared" si="2"/>
        <v>0</v>
      </c>
      <c r="AI52" s="19">
        <f t="shared" si="2"/>
        <v>0</v>
      </c>
      <c r="AJ52" s="19">
        <f t="shared" si="2"/>
        <v>0</v>
      </c>
      <c r="AK52" s="19">
        <f t="shared" si="2"/>
        <v>0</v>
      </c>
      <c r="AL52" s="20">
        <f t="shared" si="2"/>
        <v>0</v>
      </c>
      <c r="AM52" s="18">
        <f t="shared" si="2"/>
        <v>0</v>
      </c>
      <c r="AN52" s="19">
        <f t="shared" si="2"/>
        <v>0</v>
      </c>
      <c r="AO52" s="19">
        <f t="shared" si="2"/>
        <v>0</v>
      </c>
      <c r="AP52" s="19">
        <f t="shared" si="2"/>
        <v>0</v>
      </c>
      <c r="AQ52" s="19">
        <f t="shared" si="2"/>
        <v>0</v>
      </c>
      <c r="AR52" s="19">
        <f t="shared" si="2"/>
        <v>0</v>
      </c>
      <c r="AS52" s="19">
        <f t="shared" si="2"/>
        <v>0</v>
      </c>
      <c r="AT52" s="19">
        <f t="shared" si="2"/>
        <v>0</v>
      </c>
      <c r="AU52" s="19">
        <f t="shared" si="2"/>
        <v>0</v>
      </c>
      <c r="AV52" s="19">
        <f t="shared" si="2"/>
        <v>0</v>
      </c>
      <c r="AW52" s="19">
        <f t="shared" si="2"/>
        <v>0</v>
      </c>
      <c r="AX52" s="20">
        <f t="shared" si="2"/>
        <v>0</v>
      </c>
      <c r="AY52" s="18">
        <f t="shared" si="2"/>
        <v>0</v>
      </c>
      <c r="AZ52" s="19">
        <f t="shared" si="2"/>
        <v>0</v>
      </c>
      <c r="BA52" s="19">
        <f t="shared" si="2"/>
        <v>0</v>
      </c>
      <c r="BB52" s="19">
        <f t="shared" si="2"/>
        <v>0</v>
      </c>
      <c r="BC52" s="19">
        <f t="shared" si="2"/>
        <v>0</v>
      </c>
      <c r="BD52" s="19">
        <f t="shared" si="2"/>
        <v>0</v>
      </c>
      <c r="BE52" s="19">
        <f t="shared" si="2"/>
        <v>0</v>
      </c>
      <c r="BF52" s="19">
        <f t="shared" si="2"/>
        <v>0</v>
      </c>
      <c r="BG52" s="19">
        <f t="shared" si="2"/>
        <v>0</v>
      </c>
      <c r="BH52" s="19">
        <f t="shared" si="2"/>
        <v>0</v>
      </c>
      <c r="BI52" s="19">
        <f t="shared" si="2"/>
        <v>0</v>
      </c>
      <c r="BJ52" s="20">
        <f t="shared" si="2"/>
        <v>0</v>
      </c>
      <c r="BK52" s="18">
        <f t="shared" si="2"/>
        <v>0</v>
      </c>
      <c r="BL52" s="19">
        <f t="shared" si="2"/>
        <v>0</v>
      </c>
      <c r="BM52" s="19">
        <f t="shared" si="2"/>
        <v>0</v>
      </c>
      <c r="BN52" s="19">
        <f t="shared" si="2"/>
        <v>0</v>
      </c>
      <c r="BO52" s="19">
        <f t="shared" si="2"/>
        <v>0</v>
      </c>
      <c r="BP52" s="19">
        <f t="shared" ref="BP52:DR52" si="3">BP51*$C$20*(1+$C$21-$C$22)*((BP53+BP54+BP55+BP56+BP57)/1000)</f>
        <v>0</v>
      </c>
      <c r="BQ52" s="19">
        <f t="shared" si="3"/>
        <v>0</v>
      </c>
      <c r="BR52" s="19">
        <f t="shared" si="3"/>
        <v>0</v>
      </c>
      <c r="BS52" s="19">
        <f t="shared" si="3"/>
        <v>0</v>
      </c>
      <c r="BT52" s="19">
        <f t="shared" si="3"/>
        <v>0</v>
      </c>
      <c r="BU52" s="19">
        <f t="shared" si="3"/>
        <v>0</v>
      </c>
      <c r="BV52" s="20">
        <f t="shared" si="3"/>
        <v>0</v>
      </c>
      <c r="BW52" s="18">
        <f t="shared" si="3"/>
        <v>0</v>
      </c>
      <c r="BX52" s="19">
        <f t="shared" si="3"/>
        <v>0</v>
      </c>
      <c r="BY52" s="19">
        <f t="shared" si="3"/>
        <v>0</v>
      </c>
      <c r="BZ52" s="19">
        <f t="shared" si="3"/>
        <v>0</v>
      </c>
      <c r="CA52" s="19">
        <f t="shared" si="3"/>
        <v>0</v>
      </c>
      <c r="CB52" s="19">
        <f t="shared" si="3"/>
        <v>0</v>
      </c>
      <c r="CC52" s="19">
        <f t="shared" si="3"/>
        <v>0</v>
      </c>
      <c r="CD52" s="19">
        <f t="shared" si="3"/>
        <v>0</v>
      </c>
      <c r="CE52" s="19">
        <f t="shared" si="3"/>
        <v>0</v>
      </c>
      <c r="CF52" s="19">
        <f t="shared" si="3"/>
        <v>0</v>
      </c>
      <c r="CG52" s="19">
        <f t="shared" si="3"/>
        <v>0</v>
      </c>
      <c r="CH52" s="20">
        <f t="shared" si="3"/>
        <v>0</v>
      </c>
      <c r="CI52" s="18">
        <f t="shared" si="3"/>
        <v>0</v>
      </c>
      <c r="CJ52" s="19">
        <f t="shared" si="3"/>
        <v>0</v>
      </c>
      <c r="CK52" s="19">
        <f t="shared" si="3"/>
        <v>0</v>
      </c>
      <c r="CL52" s="19">
        <f t="shared" si="3"/>
        <v>0</v>
      </c>
      <c r="CM52" s="19">
        <f t="shared" si="3"/>
        <v>0</v>
      </c>
      <c r="CN52" s="19">
        <f t="shared" si="3"/>
        <v>0</v>
      </c>
      <c r="CO52" s="19">
        <f t="shared" si="3"/>
        <v>0</v>
      </c>
      <c r="CP52" s="19">
        <f t="shared" si="3"/>
        <v>0</v>
      </c>
      <c r="CQ52" s="19">
        <f t="shared" si="3"/>
        <v>0</v>
      </c>
      <c r="CR52" s="19">
        <f t="shared" si="3"/>
        <v>0</v>
      </c>
      <c r="CS52" s="19">
        <f t="shared" si="3"/>
        <v>0</v>
      </c>
      <c r="CT52" s="20">
        <f t="shared" si="3"/>
        <v>0</v>
      </c>
      <c r="CU52" s="18">
        <f t="shared" si="3"/>
        <v>0</v>
      </c>
      <c r="CV52" s="19">
        <f t="shared" si="3"/>
        <v>0</v>
      </c>
      <c r="CW52" s="19">
        <f t="shared" si="3"/>
        <v>0</v>
      </c>
      <c r="CX52" s="19">
        <f t="shared" si="3"/>
        <v>0</v>
      </c>
      <c r="CY52" s="19">
        <f t="shared" si="3"/>
        <v>0</v>
      </c>
      <c r="CZ52" s="19">
        <f t="shared" si="3"/>
        <v>0</v>
      </c>
      <c r="DA52" s="19">
        <f t="shared" si="3"/>
        <v>0</v>
      </c>
      <c r="DB52" s="19">
        <f t="shared" si="3"/>
        <v>0</v>
      </c>
      <c r="DC52" s="19">
        <f t="shared" si="3"/>
        <v>0</v>
      </c>
      <c r="DD52" s="19">
        <f t="shared" si="3"/>
        <v>0</v>
      </c>
      <c r="DE52" s="19">
        <f t="shared" si="3"/>
        <v>0</v>
      </c>
      <c r="DF52" s="20">
        <f t="shared" si="3"/>
        <v>0</v>
      </c>
      <c r="DG52" s="18">
        <f t="shared" si="3"/>
        <v>0</v>
      </c>
      <c r="DH52" s="19">
        <f t="shared" si="3"/>
        <v>0</v>
      </c>
      <c r="DI52" s="19">
        <f t="shared" si="3"/>
        <v>0</v>
      </c>
      <c r="DJ52" s="19">
        <f t="shared" si="3"/>
        <v>0</v>
      </c>
      <c r="DK52" s="19">
        <f t="shared" si="3"/>
        <v>0</v>
      </c>
      <c r="DL52" s="19">
        <f t="shared" si="3"/>
        <v>0</v>
      </c>
      <c r="DM52" s="19">
        <f t="shared" si="3"/>
        <v>0</v>
      </c>
      <c r="DN52" s="19">
        <f t="shared" si="3"/>
        <v>0</v>
      </c>
      <c r="DO52" s="19">
        <f t="shared" si="3"/>
        <v>0</v>
      </c>
      <c r="DP52" s="19">
        <f t="shared" si="3"/>
        <v>0</v>
      </c>
      <c r="DQ52" s="19">
        <f t="shared" si="3"/>
        <v>0</v>
      </c>
      <c r="DR52" s="20">
        <f t="shared" si="3"/>
        <v>0</v>
      </c>
    </row>
    <row r="53" spans="1:122" x14ac:dyDescent="0.25">
      <c r="A53" s="12"/>
      <c r="B53" s="89" t="s">
        <v>87</v>
      </c>
      <c r="C53" s="112">
        <f t="shared" ref="C53:AH53" si="4">IF($C$8="Yes",$C$28*$C$30*$C$31,0)</f>
        <v>0</v>
      </c>
      <c r="D53" s="113">
        <f t="shared" si="4"/>
        <v>0</v>
      </c>
      <c r="E53" s="113">
        <f t="shared" si="4"/>
        <v>0</v>
      </c>
      <c r="F53" s="113">
        <f t="shared" si="4"/>
        <v>0</v>
      </c>
      <c r="G53" s="113">
        <f t="shared" si="4"/>
        <v>0</v>
      </c>
      <c r="H53" s="113">
        <f t="shared" si="4"/>
        <v>0</v>
      </c>
      <c r="I53" s="113">
        <f t="shared" si="4"/>
        <v>0</v>
      </c>
      <c r="J53" s="113">
        <f t="shared" si="4"/>
        <v>0</v>
      </c>
      <c r="K53" s="113">
        <f t="shared" si="4"/>
        <v>0</v>
      </c>
      <c r="L53" s="113">
        <f t="shared" si="4"/>
        <v>0</v>
      </c>
      <c r="M53" s="113">
        <f t="shared" si="4"/>
        <v>0</v>
      </c>
      <c r="N53" s="114">
        <f t="shared" si="4"/>
        <v>0</v>
      </c>
      <c r="O53" s="112">
        <f t="shared" si="4"/>
        <v>0</v>
      </c>
      <c r="P53" s="113">
        <f t="shared" si="4"/>
        <v>0</v>
      </c>
      <c r="Q53" s="113">
        <f t="shared" si="4"/>
        <v>0</v>
      </c>
      <c r="R53" s="113">
        <f t="shared" si="4"/>
        <v>0</v>
      </c>
      <c r="S53" s="113">
        <f t="shared" si="4"/>
        <v>0</v>
      </c>
      <c r="T53" s="113">
        <f t="shared" si="4"/>
        <v>0</v>
      </c>
      <c r="U53" s="113">
        <f t="shared" si="4"/>
        <v>0</v>
      </c>
      <c r="V53" s="113">
        <f t="shared" si="4"/>
        <v>0</v>
      </c>
      <c r="W53" s="113">
        <f t="shared" si="4"/>
        <v>0</v>
      </c>
      <c r="X53" s="113">
        <f t="shared" si="4"/>
        <v>0</v>
      </c>
      <c r="Y53" s="113">
        <f t="shared" si="4"/>
        <v>0</v>
      </c>
      <c r="Z53" s="114">
        <f t="shared" si="4"/>
        <v>0</v>
      </c>
      <c r="AA53" s="112">
        <f t="shared" si="4"/>
        <v>0</v>
      </c>
      <c r="AB53" s="113">
        <f t="shared" si="4"/>
        <v>0</v>
      </c>
      <c r="AC53" s="113">
        <f t="shared" si="4"/>
        <v>0</v>
      </c>
      <c r="AD53" s="113">
        <f t="shared" si="4"/>
        <v>0</v>
      </c>
      <c r="AE53" s="113">
        <f t="shared" si="4"/>
        <v>0</v>
      </c>
      <c r="AF53" s="113">
        <f t="shared" si="4"/>
        <v>0</v>
      </c>
      <c r="AG53" s="113">
        <f t="shared" si="4"/>
        <v>0</v>
      </c>
      <c r="AH53" s="113">
        <f t="shared" si="4"/>
        <v>0</v>
      </c>
      <c r="AI53" s="113">
        <f t="shared" ref="AI53:BN53" si="5">IF($C$8="Yes",$C$28*$C$30*$C$31,0)</f>
        <v>0</v>
      </c>
      <c r="AJ53" s="113">
        <f t="shared" si="5"/>
        <v>0</v>
      </c>
      <c r="AK53" s="113">
        <f t="shared" si="5"/>
        <v>0</v>
      </c>
      <c r="AL53" s="114">
        <f t="shared" si="5"/>
        <v>0</v>
      </c>
      <c r="AM53" s="112">
        <f t="shared" si="5"/>
        <v>0</v>
      </c>
      <c r="AN53" s="113">
        <f t="shared" si="5"/>
        <v>0</v>
      </c>
      <c r="AO53" s="113">
        <f t="shared" si="5"/>
        <v>0</v>
      </c>
      <c r="AP53" s="113">
        <f t="shared" si="5"/>
        <v>0</v>
      </c>
      <c r="AQ53" s="113">
        <f t="shared" si="5"/>
        <v>0</v>
      </c>
      <c r="AR53" s="113">
        <f t="shared" si="5"/>
        <v>0</v>
      </c>
      <c r="AS53" s="113">
        <f t="shared" si="5"/>
        <v>0</v>
      </c>
      <c r="AT53" s="113">
        <f t="shared" si="5"/>
        <v>0</v>
      </c>
      <c r="AU53" s="113">
        <f t="shared" si="5"/>
        <v>0</v>
      </c>
      <c r="AV53" s="113">
        <f t="shared" si="5"/>
        <v>0</v>
      </c>
      <c r="AW53" s="113">
        <f t="shared" si="5"/>
        <v>0</v>
      </c>
      <c r="AX53" s="114">
        <f t="shared" si="5"/>
        <v>0</v>
      </c>
      <c r="AY53" s="112">
        <f t="shared" si="5"/>
        <v>0</v>
      </c>
      <c r="AZ53" s="113">
        <f t="shared" si="5"/>
        <v>0</v>
      </c>
      <c r="BA53" s="113">
        <f t="shared" si="5"/>
        <v>0</v>
      </c>
      <c r="BB53" s="113">
        <f t="shared" si="5"/>
        <v>0</v>
      </c>
      <c r="BC53" s="113">
        <f t="shared" si="5"/>
        <v>0</v>
      </c>
      <c r="BD53" s="113">
        <f t="shared" si="5"/>
        <v>0</v>
      </c>
      <c r="BE53" s="113">
        <f t="shared" si="5"/>
        <v>0</v>
      </c>
      <c r="BF53" s="113">
        <f t="shared" si="5"/>
        <v>0</v>
      </c>
      <c r="BG53" s="113">
        <f t="shared" si="5"/>
        <v>0</v>
      </c>
      <c r="BH53" s="113">
        <f t="shared" si="5"/>
        <v>0</v>
      </c>
      <c r="BI53" s="113">
        <f t="shared" si="5"/>
        <v>0</v>
      </c>
      <c r="BJ53" s="114">
        <f t="shared" si="5"/>
        <v>0</v>
      </c>
      <c r="BK53" s="112">
        <f t="shared" si="5"/>
        <v>0</v>
      </c>
      <c r="BL53" s="113">
        <f t="shared" si="5"/>
        <v>0</v>
      </c>
      <c r="BM53" s="113">
        <f t="shared" si="5"/>
        <v>0</v>
      </c>
      <c r="BN53" s="113">
        <f t="shared" si="5"/>
        <v>0</v>
      </c>
      <c r="BO53" s="113">
        <f t="shared" ref="BO53:CH53" si="6">IF($C$8="Yes",$C$28*$C$30*$C$31,0)</f>
        <v>0</v>
      </c>
      <c r="BP53" s="113">
        <f t="shared" si="6"/>
        <v>0</v>
      </c>
      <c r="BQ53" s="113">
        <f t="shared" si="6"/>
        <v>0</v>
      </c>
      <c r="BR53" s="113">
        <f t="shared" si="6"/>
        <v>0</v>
      </c>
      <c r="BS53" s="113">
        <f t="shared" si="6"/>
        <v>0</v>
      </c>
      <c r="BT53" s="113">
        <f t="shared" si="6"/>
        <v>0</v>
      </c>
      <c r="BU53" s="113">
        <f t="shared" si="6"/>
        <v>0</v>
      </c>
      <c r="BV53" s="114">
        <f t="shared" si="6"/>
        <v>0</v>
      </c>
      <c r="BW53" s="112">
        <f t="shared" si="6"/>
        <v>0</v>
      </c>
      <c r="BX53" s="113">
        <f t="shared" si="6"/>
        <v>0</v>
      </c>
      <c r="BY53" s="113">
        <f t="shared" si="6"/>
        <v>0</v>
      </c>
      <c r="BZ53" s="113">
        <f t="shared" si="6"/>
        <v>0</v>
      </c>
      <c r="CA53" s="113">
        <f t="shared" si="6"/>
        <v>0</v>
      </c>
      <c r="CB53" s="113">
        <f t="shared" si="6"/>
        <v>0</v>
      </c>
      <c r="CC53" s="113">
        <f t="shared" si="6"/>
        <v>0</v>
      </c>
      <c r="CD53" s="113">
        <f t="shared" si="6"/>
        <v>0</v>
      </c>
      <c r="CE53" s="113">
        <f t="shared" si="6"/>
        <v>0</v>
      </c>
      <c r="CF53" s="113">
        <f t="shared" si="6"/>
        <v>0</v>
      </c>
      <c r="CG53" s="113">
        <f t="shared" si="6"/>
        <v>0</v>
      </c>
      <c r="CH53" s="114">
        <f t="shared" si="6"/>
        <v>0</v>
      </c>
      <c r="CI53" s="115">
        <f>IF($C$8="Yes",$C$29*$C$30*$C$31,0)</f>
        <v>0</v>
      </c>
      <c r="CJ53" s="116">
        <f t="shared" ref="CJ53:DR53" si="7">IF($C$8="Yes",$C$29*$C$30*$C$31,0)</f>
        <v>0</v>
      </c>
      <c r="CK53" s="116">
        <f t="shared" si="7"/>
        <v>0</v>
      </c>
      <c r="CL53" s="116">
        <f t="shared" si="7"/>
        <v>0</v>
      </c>
      <c r="CM53" s="116">
        <f t="shared" si="7"/>
        <v>0</v>
      </c>
      <c r="CN53" s="116">
        <f t="shared" si="7"/>
        <v>0</v>
      </c>
      <c r="CO53" s="116">
        <f t="shared" si="7"/>
        <v>0</v>
      </c>
      <c r="CP53" s="116">
        <f t="shared" si="7"/>
        <v>0</v>
      </c>
      <c r="CQ53" s="116">
        <f t="shared" si="7"/>
        <v>0</v>
      </c>
      <c r="CR53" s="116">
        <f t="shared" si="7"/>
        <v>0</v>
      </c>
      <c r="CS53" s="116">
        <f t="shared" si="7"/>
        <v>0</v>
      </c>
      <c r="CT53" s="117">
        <f t="shared" si="7"/>
        <v>0</v>
      </c>
      <c r="CU53" s="115">
        <f t="shared" si="7"/>
        <v>0</v>
      </c>
      <c r="CV53" s="116">
        <f t="shared" si="7"/>
        <v>0</v>
      </c>
      <c r="CW53" s="116">
        <f t="shared" si="7"/>
        <v>0</v>
      </c>
      <c r="CX53" s="116">
        <f t="shared" si="7"/>
        <v>0</v>
      </c>
      <c r="CY53" s="116">
        <f t="shared" si="7"/>
        <v>0</v>
      </c>
      <c r="CZ53" s="116">
        <f t="shared" si="7"/>
        <v>0</v>
      </c>
      <c r="DA53" s="116">
        <f t="shared" si="7"/>
        <v>0</v>
      </c>
      <c r="DB53" s="116">
        <f t="shared" si="7"/>
        <v>0</v>
      </c>
      <c r="DC53" s="116">
        <f t="shared" si="7"/>
        <v>0</v>
      </c>
      <c r="DD53" s="116">
        <f t="shared" si="7"/>
        <v>0</v>
      </c>
      <c r="DE53" s="116">
        <f t="shared" si="7"/>
        <v>0</v>
      </c>
      <c r="DF53" s="117">
        <f t="shared" si="7"/>
        <v>0</v>
      </c>
      <c r="DG53" s="115">
        <f t="shared" si="7"/>
        <v>0</v>
      </c>
      <c r="DH53" s="116">
        <f t="shared" si="7"/>
        <v>0</v>
      </c>
      <c r="DI53" s="116">
        <f t="shared" si="7"/>
        <v>0</v>
      </c>
      <c r="DJ53" s="116">
        <f t="shared" si="7"/>
        <v>0</v>
      </c>
      <c r="DK53" s="116">
        <f t="shared" si="7"/>
        <v>0</v>
      </c>
      <c r="DL53" s="116">
        <f t="shared" si="7"/>
        <v>0</v>
      </c>
      <c r="DM53" s="116">
        <f t="shared" si="7"/>
        <v>0</v>
      </c>
      <c r="DN53" s="116">
        <f t="shared" si="7"/>
        <v>0</v>
      </c>
      <c r="DO53" s="116">
        <f t="shared" si="7"/>
        <v>0</v>
      </c>
      <c r="DP53" s="116">
        <f t="shared" si="7"/>
        <v>0</v>
      </c>
      <c r="DQ53" s="116">
        <f t="shared" si="7"/>
        <v>0</v>
      </c>
      <c r="DR53" s="117">
        <f t="shared" si="7"/>
        <v>0</v>
      </c>
    </row>
    <row r="54" spans="1:122" x14ac:dyDescent="0.25">
      <c r="A54" s="12"/>
      <c r="B54" s="89" t="s">
        <v>88</v>
      </c>
      <c r="C54" s="112">
        <f>IF($C$8="Yes",IF($C$9="Yes",$C$32*$C$34*$C$35,0),0)</f>
        <v>0</v>
      </c>
      <c r="D54" s="113">
        <f t="shared" ref="D54:BO54" si="8">IF($C$8="Yes",IF($C$9="Yes",$C$32*$C$34*$C$35,0),0)</f>
        <v>0</v>
      </c>
      <c r="E54" s="113">
        <f t="shared" si="8"/>
        <v>0</v>
      </c>
      <c r="F54" s="113">
        <f t="shared" si="8"/>
        <v>0</v>
      </c>
      <c r="G54" s="113">
        <f t="shared" si="8"/>
        <v>0</v>
      </c>
      <c r="H54" s="113">
        <f t="shared" si="8"/>
        <v>0</v>
      </c>
      <c r="I54" s="113">
        <f t="shared" si="8"/>
        <v>0</v>
      </c>
      <c r="J54" s="113">
        <f t="shared" si="8"/>
        <v>0</v>
      </c>
      <c r="K54" s="113">
        <f t="shared" si="8"/>
        <v>0</v>
      </c>
      <c r="L54" s="113">
        <f t="shared" si="8"/>
        <v>0</v>
      </c>
      <c r="M54" s="113">
        <f t="shared" si="8"/>
        <v>0</v>
      </c>
      <c r="N54" s="114">
        <f t="shared" si="8"/>
        <v>0</v>
      </c>
      <c r="O54" s="112">
        <f t="shared" si="8"/>
        <v>0</v>
      </c>
      <c r="P54" s="113">
        <f t="shared" si="8"/>
        <v>0</v>
      </c>
      <c r="Q54" s="113">
        <f t="shared" si="8"/>
        <v>0</v>
      </c>
      <c r="R54" s="113">
        <f t="shared" si="8"/>
        <v>0</v>
      </c>
      <c r="S54" s="113">
        <f t="shared" si="8"/>
        <v>0</v>
      </c>
      <c r="T54" s="113">
        <f t="shared" si="8"/>
        <v>0</v>
      </c>
      <c r="U54" s="113">
        <f t="shared" si="8"/>
        <v>0</v>
      </c>
      <c r="V54" s="113">
        <f t="shared" si="8"/>
        <v>0</v>
      </c>
      <c r="W54" s="113">
        <f t="shared" si="8"/>
        <v>0</v>
      </c>
      <c r="X54" s="113">
        <f t="shared" si="8"/>
        <v>0</v>
      </c>
      <c r="Y54" s="113">
        <f t="shared" si="8"/>
        <v>0</v>
      </c>
      <c r="Z54" s="114">
        <f t="shared" si="8"/>
        <v>0</v>
      </c>
      <c r="AA54" s="112">
        <f t="shared" si="8"/>
        <v>0</v>
      </c>
      <c r="AB54" s="113">
        <f t="shared" si="8"/>
        <v>0</v>
      </c>
      <c r="AC54" s="113">
        <f t="shared" si="8"/>
        <v>0</v>
      </c>
      <c r="AD54" s="113">
        <f t="shared" si="8"/>
        <v>0</v>
      </c>
      <c r="AE54" s="113">
        <f t="shared" si="8"/>
        <v>0</v>
      </c>
      <c r="AF54" s="113">
        <f t="shared" si="8"/>
        <v>0</v>
      </c>
      <c r="AG54" s="113">
        <f t="shared" si="8"/>
        <v>0</v>
      </c>
      <c r="AH54" s="113">
        <f t="shared" si="8"/>
        <v>0</v>
      </c>
      <c r="AI54" s="113">
        <f t="shared" si="8"/>
        <v>0</v>
      </c>
      <c r="AJ54" s="113">
        <f t="shared" si="8"/>
        <v>0</v>
      </c>
      <c r="AK54" s="113">
        <f t="shared" si="8"/>
        <v>0</v>
      </c>
      <c r="AL54" s="114">
        <f t="shared" si="8"/>
        <v>0</v>
      </c>
      <c r="AM54" s="112">
        <f t="shared" si="8"/>
        <v>0</v>
      </c>
      <c r="AN54" s="113">
        <f t="shared" si="8"/>
        <v>0</v>
      </c>
      <c r="AO54" s="113">
        <f t="shared" si="8"/>
        <v>0</v>
      </c>
      <c r="AP54" s="113">
        <f t="shared" si="8"/>
        <v>0</v>
      </c>
      <c r="AQ54" s="113">
        <f t="shared" si="8"/>
        <v>0</v>
      </c>
      <c r="AR54" s="113">
        <f t="shared" si="8"/>
        <v>0</v>
      </c>
      <c r="AS54" s="113">
        <f t="shared" si="8"/>
        <v>0</v>
      </c>
      <c r="AT54" s="113">
        <f t="shared" si="8"/>
        <v>0</v>
      </c>
      <c r="AU54" s="113">
        <f t="shared" si="8"/>
        <v>0</v>
      </c>
      <c r="AV54" s="113">
        <f t="shared" si="8"/>
        <v>0</v>
      </c>
      <c r="AW54" s="113">
        <f t="shared" si="8"/>
        <v>0</v>
      </c>
      <c r="AX54" s="114">
        <f t="shared" si="8"/>
        <v>0</v>
      </c>
      <c r="AY54" s="112">
        <f t="shared" si="8"/>
        <v>0</v>
      </c>
      <c r="AZ54" s="113">
        <f t="shared" si="8"/>
        <v>0</v>
      </c>
      <c r="BA54" s="113">
        <f t="shared" si="8"/>
        <v>0</v>
      </c>
      <c r="BB54" s="113">
        <f t="shared" si="8"/>
        <v>0</v>
      </c>
      <c r="BC54" s="113">
        <f t="shared" si="8"/>
        <v>0</v>
      </c>
      <c r="BD54" s="113">
        <f t="shared" si="8"/>
        <v>0</v>
      </c>
      <c r="BE54" s="113">
        <f t="shared" si="8"/>
        <v>0</v>
      </c>
      <c r="BF54" s="113">
        <f t="shared" si="8"/>
        <v>0</v>
      </c>
      <c r="BG54" s="113">
        <f t="shared" si="8"/>
        <v>0</v>
      </c>
      <c r="BH54" s="113">
        <f t="shared" si="8"/>
        <v>0</v>
      </c>
      <c r="BI54" s="113">
        <f t="shared" si="8"/>
        <v>0</v>
      </c>
      <c r="BJ54" s="114">
        <f t="shared" si="8"/>
        <v>0</v>
      </c>
      <c r="BK54" s="112">
        <f t="shared" si="8"/>
        <v>0</v>
      </c>
      <c r="BL54" s="113">
        <f t="shared" si="8"/>
        <v>0</v>
      </c>
      <c r="BM54" s="113">
        <f t="shared" si="8"/>
        <v>0</v>
      </c>
      <c r="BN54" s="113">
        <f t="shared" si="8"/>
        <v>0</v>
      </c>
      <c r="BO54" s="113">
        <f t="shared" si="8"/>
        <v>0</v>
      </c>
      <c r="BP54" s="113">
        <f t="shared" ref="BP54:CH54" si="9">IF($C$8="Yes",IF($C$9="Yes",$C$32*$C$34*$C$35,0),0)</f>
        <v>0</v>
      </c>
      <c r="BQ54" s="113">
        <f t="shared" si="9"/>
        <v>0</v>
      </c>
      <c r="BR54" s="113">
        <f t="shared" si="9"/>
        <v>0</v>
      </c>
      <c r="BS54" s="113">
        <f t="shared" si="9"/>
        <v>0</v>
      </c>
      <c r="BT54" s="113">
        <f t="shared" si="9"/>
        <v>0</v>
      </c>
      <c r="BU54" s="113">
        <f t="shared" si="9"/>
        <v>0</v>
      </c>
      <c r="BV54" s="114">
        <f t="shared" si="9"/>
        <v>0</v>
      </c>
      <c r="BW54" s="112">
        <f t="shared" si="9"/>
        <v>0</v>
      </c>
      <c r="BX54" s="113">
        <f t="shared" si="9"/>
        <v>0</v>
      </c>
      <c r="BY54" s="113">
        <f t="shared" si="9"/>
        <v>0</v>
      </c>
      <c r="BZ54" s="113">
        <f t="shared" si="9"/>
        <v>0</v>
      </c>
      <c r="CA54" s="113">
        <f t="shared" si="9"/>
        <v>0</v>
      </c>
      <c r="CB54" s="113">
        <f t="shared" si="9"/>
        <v>0</v>
      </c>
      <c r="CC54" s="113">
        <f t="shared" si="9"/>
        <v>0</v>
      </c>
      <c r="CD54" s="113">
        <f t="shared" si="9"/>
        <v>0</v>
      </c>
      <c r="CE54" s="113">
        <f t="shared" si="9"/>
        <v>0</v>
      </c>
      <c r="CF54" s="113">
        <f t="shared" si="9"/>
        <v>0</v>
      </c>
      <c r="CG54" s="113">
        <f t="shared" si="9"/>
        <v>0</v>
      </c>
      <c r="CH54" s="114">
        <f t="shared" si="9"/>
        <v>0</v>
      </c>
      <c r="CI54" s="115">
        <f>IF($C$8="Yes",IF($C$9="Yes",$C$33*$C$34*$C$35,0),0)</f>
        <v>0</v>
      </c>
      <c r="CJ54" s="116">
        <f t="shared" ref="CJ54:DR54" si="10">IF($C$8="Yes",IF($C$9="Yes",$C$33*$C$34*$C$35,0),0)</f>
        <v>0</v>
      </c>
      <c r="CK54" s="116">
        <f t="shared" si="10"/>
        <v>0</v>
      </c>
      <c r="CL54" s="116">
        <f t="shared" si="10"/>
        <v>0</v>
      </c>
      <c r="CM54" s="116">
        <f t="shared" si="10"/>
        <v>0</v>
      </c>
      <c r="CN54" s="116">
        <f t="shared" si="10"/>
        <v>0</v>
      </c>
      <c r="CO54" s="116">
        <f t="shared" si="10"/>
        <v>0</v>
      </c>
      <c r="CP54" s="116">
        <f t="shared" si="10"/>
        <v>0</v>
      </c>
      <c r="CQ54" s="116">
        <f t="shared" si="10"/>
        <v>0</v>
      </c>
      <c r="CR54" s="116">
        <f t="shared" si="10"/>
        <v>0</v>
      </c>
      <c r="CS54" s="116">
        <f t="shared" si="10"/>
        <v>0</v>
      </c>
      <c r="CT54" s="117">
        <f t="shared" si="10"/>
        <v>0</v>
      </c>
      <c r="CU54" s="115">
        <f t="shared" si="10"/>
        <v>0</v>
      </c>
      <c r="CV54" s="116">
        <f t="shared" si="10"/>
        <v>0</v>
      </c>
      <c r="CW54" s="116">
        <f t="shared" si="10"/>
        <v>0</v>
      </c>
      <c r="CX54" s="116">
        <f t="shared" si="10"/>
        <v>0</v>
      </c>
      <c r="CY54" s="116">
        <f t="shared" si="10"/>
        <v>0</v>
      </c>
      <c r="CZ54" s="116">
        <f t="shared" si="10"/>
        <v>0</v>
      </c>
      <c r="DA54" s="116">
        <f t="shared" si="10"/>
        <v>0</v>
      </c>
      <c r="DB54" s="116">
        <f t="shared" si="10"/>
        <v>0</v>
      </c>
      <c r="DC54" s="116">
        <f t="shared" si="10"/>
        <v>0</v>
      </c>
      <c r="DD54" s="116">
        <f t="shared" si="10"/>
        <v>0</v>
      </c>
      <c r="DE54" s="116">
        <f t="shared" si="10"/>
        <v>0</v>
      </c>
      <c r="DF54" s="117">
        <f t="shared" si="10"/>
        <v>0</v>
      </c>
      <c r="DG54" s="115">
        <f t="shared" si="10"/>
        <v>0</v>
      </c>
      <c r="DH54" s="116">
        <f t="shared" si="10"/>
        <v>0</v>
      </c>
      <c r="DI54" s="116">
        <f t="shared" si="10"/>
        <v>0</v>
      </c>
      <c r="DJ54" s="116">
        <f t="shared" si="10"/>
        <v>0</v>
      </c>
      <c r="DK54" s="116">
        <f t="shared" si="10"/>
        <v>0</v>
      </c>
      <c r="DL54" s="116">
        <f t="shared" si="10"/>
        <v>0</v>
      </c>
      <c r="DM54" s="116">
        <f t="shared" si="10"/>
        <v>0</v>
      </c>
      <c r="DN54" s="116">
        <f t="shared" si="10"/>
        <v>0</v>
      </c>
      <c r="DO54" s="116">
        <f t="shared" si="10"/>
        <v>0</v>
      </c>
      <c r="DP54" s="116">
        <f t="shared" si="10"/>
        <v>0</v>
      </c>
      <c r="DQ54" s="116">
        <f t="shared" si="10"/>
        <v>0</v>
      </c>
      <c r="DR54" s="117">
        <f t="shared" si="10"/>
        <v>0</v>
      </c>
    </row>
    <row r="55" spans="1:122" x14ac:dyDescent="0.25">
      <c r="A55" s="12"/>
      <c r="B55" s="89" t="s">
        <v>115</v>
      </c>
      <c r="C55" s="118">
        <f>IF($C$8="Yes",IF($C$10="Yes",$C$36*$C$37*$C$38,0),0)</f>
        <v>0</v>
      </c>
      <c r="D55" s="119">
        <f t="shared" ref="D55:BO55" si="11">IF($C$8="Yes",IF($C$10="Yes",$C$36*$C$37*$C$38,0),0)</f>
        <v>0</v>
      </c>
      <c r="E55" s="119">
        <f t="shared" si="11"/>
        <v>0</v>
      </c>
      <c r="F55" s="119">
        <f t="shared" si="11"/>
        <v>0</v>
      </c>
      <c r="G55" s="119">
        <f t="shared" si="11"/>
        <v>0</v>
      </c>
      <c r="H55" s="119">
        <f t="shared" si="11"/>
        <v>0</v>
      </c>
      <c r="I55" s="119">
        <f t="shared" si="11"/>
        <v>0</v>
      </c>
      <c r="J55" s="119">
        <f t="shared" si="11"/>
        <v>0</v>
      </c>
      <c r="K55" s="119">
        <f t="shared" si="11"/>
        <v>0</v>
      </c>
      <c r="L55" s="119">
        <f t="shared" si="11"/>
        <v>0</v>
      </c>
      <c r="M55" s="119">
        <f t="shared" si="11"/>
        <v>0</v>
      </c>
      <c r="N55" s="120">
        <f t="shared" si="11"/>
        <v>0</v>
      </c>
      <c r="O55" s="118">
        <f t="shared" si="11"/>
        <v>0</v>
      </c>
      <c r="P55" s="119">
        <f t="shared" si="11"/>
        <v>0</v>
      </c>
      <c r="Q55" s="119">
        <f t="shared" si="11"/>
        <v>0</v>
      </c>
      <c r="R55" s="119">
        <f t="shared" si="11"/>
        <v>0</v>
      </c>
      <c r="S55" s="119">
        <f t="shared" si="11"/>
        <v>0</v>
      </c>
      <c r="T55" s="119">
        <f t="shared" si="11"/>
        <v>0</v>
      </c>
      <c r="U55" s="119">
        <f t="shared" si="11"/>
        <v>0</v>
      </c>
      <c r="V55" s="119">
        <f t="shared" si="11"/>
        <v>0</v>
      </c>
      <c r="W55" s="119">
        <f t="shared" si="11"/>
        <v>0</v>
      </c>
      <c r="X55" s="119">
        <f t="shared" si="11"/>
        <v>0</v>
      </c>
      <c r="Y55" s="119">
        <f t="shared" si="11"/>
        <v>0</v>
      </c>
      <c r="Z55" s="120">
        <f t="shared" si="11"/>
        <v>0</v>
      </c>
      <c r="AA55" s="118">
        <f t="shared" si="11"/>
        <v>0</v>
      </c>
      <c r="AB55" s="119">
        <f t="shared" si="11"/>
        <v>0</v>
      </c>
      <c r="AC55" s="119">
        <f t="shared" si="11"/>
        <v>0</v>
      </c>
      <c r="AD55" s="119">
        <f t="shared" si="11"/>
        <v>0</v>
      </c>
      <c r="AE55" s="119">
        <f t="shared" si="11"/>
        <v>0</v>
      </c>
      <c r="AF55" s="119">
        <f t="shared" si="11"/>
        <v>0</v>
      </c>
      <c r="AG55" s="119">
        <f t="shared" si="11"/>
        <v>0</v>
      </c>
      <c r="AH55" s="119">
        <f t="shared" si="11"/>
        <v>0</v>
      </c>
      <c r="AI55" s="119">
        <f t="shared" si="11"/>
        <v>0</v>
      </c>
      <c r="AJ55" s="119">
        <f t="shared" si="11"/>
        <v>0</v>
      </c>
      <c r="AK55" s="119">
        <f t="shared" si="11"/>
        <v>0</v>
      </c>
      <c r="AL55" s="120">
        <f t="shared" si="11"/>
        <v>0</v>
      </c>
      <c r="AM55" s="118">
        <f t="shared" si="11"/>
        <v>0</v>
      </c>
      <c r="AN55" s="119">
        <f t="shared" si="11"/>
        <v>0</v>
      </c>
      <c r="AO55" s="119">
        <f t="shared" si="11"/>
        <v>0</v>
      </c>
      <c r="AP55" s="119">
        <f t="shared" si="11"/>
        <v>0</v>
      </c>
      <c r="AQ55" s="119">
        <f t="shared" si="11"/>
        <v>0</v>
      </c>
      <c r="AR55" s="119">
        <f t="shared" si="11"/>
        <v>0</v>
      </c>
      <c r="AS55" s="119">
        <f t="shared" si="11"/>
        <v>0</v>
      </c>
      <c r="AT55" s="119">
        <f t="shared" si="11"/>
        <v>0</v>
      </c>
      <c r="AU55" s="119">
        <f t="shared" si="11"/>
        <v>0</v>
      </c>
      <c r="AV55" s="119">
        <f t="shared" si="11"/>
        <v>0</v>
      </c>
      <c r="AW55" s="119">
        <f t="shared" si="11"/>
        <v>0</v>
      </c>
      <c r="AX55" s="120">
        <f t="shared" si="11"/>
        <v>0</v>
      </c>
      <c r="AY55" s="118">
        <f t="shared" si="11"/>
        <v>0</v>
      </c>
      <c r="AZ55" s="119">
        <f t="shared" si="11"/>
        <v>0</v>
      </c>
      <c r="BA55" s="119">
        <f t="shared" si="11"/>
        <v>0</v>
      </c>
      <c r="BB55" s="119">
        <f t="shared" si="11"/>
        <v>0</v>
      </c>
      <c r="BC55" s="119">
        <f t="shared" si="11"/>
        <v>0</v>
      </c>
      <c r="BD55" s="119">
        <f t="shared" si="11"/>
        <v>0</v>
      </c>
      <c r="BE55" s="119">
        <f t="shared" si="11"/>
        <v>0</v>
      </c>
      <c r="BF55" s="119">
        <f t="shared" si="11"/>
        <v>0</v>
      </c>
      <c r="BG55" s="119">
        <f t="shared" si="11"/>
        <v>0</v>
      </c>
      <c r="BH55" s="119">
        <f t="shared" si="11"/>
        <v>0</v>
      </c>
      <c r="BI55" s="119">
        <f t="shared" si="11"/>
        <v>0</v>
      </c>
      <c r="BJ55" s="120">
        <f t="shared" si="11"/>
        <v>0</v>
      </c>
      <c r="BK55" s="118">
        <f t="shared" si="11"/>
        <v>0</v>
      </c>
      <c r="BL55" s="119">
        <f t="shared" si="11"/>
        <v>0</v>
      </c>
      <c r="BM55" s="119">
        <f t="shared" si="11"/>
        <v>0</v>
      </c>
      <c r="BN55" s="119">
        <f t="shared" si="11"/>
        <v>0</v>
      </c>
      <c r="BO55" s="119">
        <f t="shared" si="11"/>
        <v>0</v>
      </c>
      <c r="BP55" s="119">
        <f t="shared" ref="BP55:DR55" si="12">IF($C$8="Yes",IF($C$10="Yes",$C$36*$C$37*$C$38,0),0)</f>
        <v>0</v>
      </c>
      <c r="BQ55" s="119">
        <f t="shared" si="12"/>
        <v>0</v>
      </c>
      <c r="BR55" s="119">
        <f t="shared" si="12"/>
        <v>0</v>
      </c>
      <c r="BS55" s="119">
        <f t="shared" si="12"/>
        <v>0</v>
      </c>
      <c r="BT55" s="119">
        <f t="shared" si="12"/>
        <v>0</v>
      </c>
      <c r="BU55" s="119">
        <f t="shared" si="12"/>
        <v>0</v>
      </c>
      <c r="BV55" s="120">
        <f t="shared" si="12"/>
        <v>0</v>
      </c>
      <c r="BW55" s="118">
        <f t="shared" si="12"/>
        <v>0</v>
      </c>
      <c r="BX55" s="119">
        <f t="shared" si="12"/>
        <v>0</v>
      </c>
      <c r="BY55" s="119">
        <f t="shared" si="12"/>
        <v>0</v>
      </c>
      <c r="BZ55" s="119">
        <f t="shared" si="12"/>
        <v>0</v>
      </c>
      <c r="CA55" s="119">
        <f t="shared" si="12"/>
        <v>0</v>
      </c>
      <c r="CB55" s="119">
        <f t="shared" si="12"/>
        <v>0</v>
      </c>
      <c r="CC55" s="119">
        <f t="shared" si="12"/>
        <v>0</v>
      </c>
      <c r="CD55" s="119">
        <f t="shared" si="12"/>
        <v>0</v>
      </c>
      <c r="CE55" s="119">
        <f t="shared" si="12"/>
        <v>0</v>
      </c>
      <c r="CF55" s="119">
        <f t="shared" si="12"/>
        <v>0</v>
      </c>
      <c r="CG55" s="119">
        <f t="shared" si="12"/>
        <v>0</v>
      </c>
      <c r="CH55" s="120">
        <f t="shared" si="12"/>
        <v>0</v>
      </c>
      <c r="CI55" s="118">
        <f t="shared" si="12"/>
        <v>0</v>
      </c>
      <c r="CJ55" s="119">
        <f t="shared" si="12"/>
        <v>0</v>
      </c>
      <c r="CK55" s="119">
        <f t="shared" si="12"/>
        <v>0</v>
      </c>
      <c r="CL55" s="119">
        <f t="shared" si="12"/>
        <v>0</v>
      </c>
      <c r="CM55" s="119">
        <f t="shared" si="12"/>
        <v>0</v>
      </c>
      <c r="CN55" s="119">
        <f t="shared" si="12"/>
        <v>0</v>
      </c>
      <c r="CO55" s="119">
        <f t="shared" si="12"/>
        <v>0</v>
      </c>
      <c r="CP55" s="119">
        <f t="shared" si="12"/>
        <v>0</v>
      </c>
      <c r="CQ55" s="119">
        <f t="shared" si="12"/>
        <v>0</v>
      </c>
      <c r="CR55" s="119">
        <f t="shared" si="12"/>
        <v>0</v>
      </c>
      <c r="CS55" s="119">
        <f t="shared" si="12"/>
        <v>0</v>
      </c>
      <c r="CT55" s="120">
        <f t="shared" si="12"/>
        <v>0</v>
      </c>
      <c r="CU55" s="118">
        <f t="shared" si="12"/>
        <v>0</v>
      </c>
      <c r="CV55" s="119">
        <f t="shared" si="12"/>
        <v>0</v>
      </c>
      <c r="CW55" s="119">
        <f t="shared" si="12"/>
        <v>0</v>
      </c>
      <c r="CX55" s="119">
        <f t="shared" si="12"/>
        <v>0</v>
      </c>
      <c r="CY55" s="119">
        <f t="shared" si="12"/>
        <v>0</v>
      </c>
      <c r="CZ55" s="119">
        <f t="shared" si="12"/>
        <v>0</v>
      </c>
      <c r="DA55" s="119">
        <f t="shared" si="12"/>
        <v>0</v>
      </c>
      <c r="DB55" s="119">
        <f t="shared" si="12"/>
        <v>0</v>
      </c>
      <c r="DC55" s="119">
        <f t="shared" si="12"/>
        <v>0</v>
      </c>
      <c r="DD55" s="119">
        <f t="shared" si="12"/>
        <v>0</v>
      </c>
      <c r="DE55" s="119">
        <f t="shared" si="12"/>
        <v>0</v>
      </c>
      <c r="DF55" s="120">
        <f t="shared" si="12"/>
        <v>0</v>
      </c>
      <c r="DG55" s="118">
        <f t="shared" si="12"/>
        <v>0</v>
      </c>
      <c r="DH55" s="119">
        <f t="shared" si="12"/>
        <v>0</v>
      </c>
      <c r="DI55" s="119">
        <f t="shared" si="12"/>
        <v>0</v>
      </c>
      <c r="DJ55" s="119">
        <f t="shared" si="12"/>
        <v>0</v>
      </c>
      <c r="DK55" s="119">
        <f t="shared" si="12"/>
        <v>0</v>
      </c>
      <c r="DL55" s="119">
        <f t="shared" si="12"/>
        <v>0</v>
      </c>
      <c r="DM55" s="119">
        <f t="shared" si="12"/>
        <v>0</v>
      </c>
      <c r="DN55" s="119">
        <f t="shared" si="12"/>
        <v>0</v>
      </c>
      <c r="DO55" s="119">
        <f t="shared" si="12"/>
        <v>0</v>
      </c>
      <c r="DP55" s="119">
        <f t="shared" si="12"/>
        <v>0</v>
      </c>
      <c r="DQ55" s="119">
        <f t="shared" si="12"/>
        <v>0</v>
      </c>
      <c r="DR55" s="120">
        <f t="shared" si="12"/>
        <v>0</v>
      </c>
    </row>
    <row r="56" spans="1:122" x14ac:dyDescent="0.25">
      <c r="A56" s="12"/>
      <c r="B56" s="89" t="s">
        <v>104</v>
      </c>
      <c r="C56" s="118">
        <f>IF($C$8="Yes",IF($C$11="Yes",$C$39*$C$40*$C$41,0),0)</f>
        <v>0</v>
      </c>
      <c r="D56" s="119">
        <f t="shared" ref="D56:BO56" si="13">IF($C$8="Yes",IF($C$11="Yes",$C$39*$C$40*$C$41,0),0)</f>
        <v>0</v>
      </c>
      <c r="E56" s="119">
        <f t="shared" si="13"/>
        <v>0</v>
      </c>
      <c r="F56" s="119">
        <f t="shared" si="13"/>
        <v>0</v>
      </c>
      <c r="G56" s="119">
        <f t="shared" si="13"/>
        <v>0</v>
      </c>
      <c r="H56" s="119">
        <f t="shared" si="13"/>
        <v>0</v>
      </c>
      <c r="I56" s="119">
        <f t="shared" si="13"/>
        <v>0</v>
      </c>
      <c r="J56" s="119">
        <f t="shared" si="13"/>
        <v>0</v>
      </c>
      <c r="K56" s="119">
        <f t="shared" si="13"/>
        <v>0</v>
      </c>
      <c r="L56" s="119">
        <f t="shared" si="13"/>
        <v>0</v>
      </c>
      <c r="M56" s="119">
        <f t="shared" si="13"/>
        <v>0</v>
      </c>
      <c r="N56" s="120">
        <f t="shared" si="13"/>
        <v>0</v>
      </c>
      <c r="O56" s="118">
        <f t="shared" si="13"/>
        <v>0</v>
      </c>
      <c r="P56" s="119">
        <f t="shared" si="13"/>
        <v>0</v>
      </c>
      <c r="Q56" s="119">
        <f t="shared" si="13"/>
        <v>0</v>
      </c>
      <c r="R56" s="119">
        <f t="shared" si="13"/>
        <v>0</v>
      </c>
      <c r="S56" s="119">
        <f t="shared" si="13"/>
        <v>0</v>
      </c>
      <c r="T56" s="119">
        <f t="shared" si="13"/>
        <v>0</v>
      </c>
      <c r="U56" s="119">
        <f t="shared" si="13"/>
        <v>0</v>
      </c>
      <c r="V56" s="119">
        <f t="shared" si="13"/>
        <v>0</v>
      </c>
      <c r="W56" s="119">
        <f t="shared" si="13"/>
        <v>0</v>
      </c>
      <c r="X56" s="119">
        <f t="shared" si="13"/>
        <v>0</v>
      </c>
      <c r="Y56" s="119">
        <f t="shared" si="13"/>
        <v>0</v>
      </c>
      <c r="Z56" s="120">
        <f t="shared" si="13"/>
        <v>0</v>
      </c>
      <c r="AA56" s="118">
        <f t="shared" si="13"/>
        <v>0</v>
      </c>
      <c r="AB56" s="119">
        <f t="shared" si="13"/>
        <v>0</v>
      </c>
      <c r="AC56" s="119">
        <f t="shared" si="13"/>
        <v>0</v>
      </c>
      <c r="AD56" s="119">
        <f t="shared" si="13"/>
        <v>0</v>
      </c>
      <c r="AE56" s="119">
        <f t="shared" si="13"/>
        <v>0</v>
      </c>
      <c r="AF56" s="119">
        <f t="shared" si="13"/>
        <v>0</v>
      </c>
      <c r="AG56" s="119">
        <f t="shared" si="13"/>
        <v>0</v>
      </c>
      <c r="AH56" s="119">
        <f t="shared" si="13"/>
        <v>0</v>
      </c>
      <c r="AI56" s="119">
        <f t="shared" si="13"/>
        <v>0</v>
      </c>
      <c r="AJ56" s="119">
        <f t="shared" si="13"/>
        <v>0</v>
      </c>
      <c r="AK56" s="119">
        <f t="shared" si="13"/>
        <v>0</v>
      </c>
      <c r="AL56" s="120">
        <f t="shared" si="13"/>
        <v>0</v>
      </c>
      <c r="AM56" s="118">
        <f t="shared" si="13"/>
        <v>0</v>
      </c>
      <c r="AN56" s="119">
        <f t="shared" si="13"/>
        <v>0</v>
      </c>
      <c r="AO56" s="119">
        <f t="shared" si="13"/>
        <v>0</v>
      </c>
      <c r="AP56" s="119">
        <f t="shared" si="13"/>
        <v>0</v>
      </c>
      <c r="AQ56" s="119">
        <f t="shared" si="13"/>
        <v>0</v>
      </c>
      <c r="AR56" s="119">
        <f t="shared" si="13"/>
        <v>0</v>
      </c>
      <c r="AS56" s="119">
        <f t="shared" si="13"/>
        <v>0</v>
      </c>
      <c r="AT56" s="119">
        <f t="shared" si="13"/>
        <v>0</v>
      </c>
      <c r="AU56" s="119">
        <f t="shared" si="13"/>
        <v>0</v>
      </c>
      <c r="AV56" s="119">
        <f t="shared" si="13"/>
        <v>0</v>
      </c>
      <c r="AW56" s="119">
        <f t="shared" si="13"/>
        <v>0</v>
      </c>
      <c r="AX56" s="120">
        <f t="shared" si="13"/>
        <v>0</v>
      </c>
      <c r="AY56" s="118">
        <f t="shared" si="13"/>
        <v>0</v>
      </c>
      <c r="AZ56" s="119">
        <f t="shared" si="13"/>
        <v>0</v>
      </c>
      <c r="BA56" s="119">
        <f t="shared" si="13"/>
        <v>0</v>
      </c>
      <c r="BB56" s="119">
        <f t="shared" si="13"/>
        <v>0</v>
      </c>
      <c r="BC56" s="119">
        <f t="shared" si="13"/>
        <v>0</v>
      </c>
      <c r="BD56" s="119">
        <f t="shared" si="13"/>
        <v>0</v>
      </c>
      <c r="BE56" s="119">
        <f t="shared" si="13"/>
        <v>0</v>
      </c>
      <c r="BF56" s="119">
        <f t="shared" si="13"/>
        <v>0</v>
      </c>
      <c r="BG56" s="119">
        <f t="shared" si="13"/>
        <v>0</v>
      </c>
      <c r="BH56" s="119">
        <f t="shared" si="13"/>
        <v>0</v>
      </c>
      <c r="BI56" s="119">
        <f t="shared" si="13"/>
        <v>0</v>
      </c>
      <c r="BJ56" s="120">
        <f t="shared" si="13"/>
        <v>0</v>
      </c>
      <c r="BK56" s="118">
        <f t="shared" si="13"/>
        <v>0</v>
      </c>
      <c r="BL56" s="119">
        <f t="shared" si="13"/>
        <v>0</v>
      </c>
      <c r="BM56" s="119">
        <f t="shared" si="13"/>
        <v>0</v>
      </c>
      <c r="BN56" s="119">
        <f t="shared" si="13"/>
        <v>0</v>
      </c>
      <c r="BO56" s="119">
        <f t="shared" si="13"/>
        <v>0</v>
      </c>
      <c r="BP56" s="119">
        <f t="shared" ref="BP56:DR56" si="14">IF($C$8="Yes",IF($C$11="Yes",$C$39*$C$40*$C$41,0),0)</f>
        <v>0</v>
      </c>
      <c r="BQ56" s="119">
        <f t="shared" si="14"/>
        <v>0</v>
      </c>
      <c r="BR56" s="119">
        <f t="shared" si="14"/>
        <v>0</v>
      </c>
      <c r="BS56" s="119">
        <f t="shared" si="14"/>
        <v>0</v>
      </c>
      <c r="BT56" s="119">
        <f t="shared" si="14"/>
        <v>0</v>
      </c>
      <c r="BU56" s="119">
        <f t="shared" si="14"/>
        <v>0</v>
      </c>
      <c r="BV56" s="120">
        <f t="shared" si="14"/>
        <v>0</v>
      </c>
      <c r="BW56" s="118">
        <f t="shared" si="14"/>
        <v>0</v>
      </c>
      <c r="BX56" s="119">
        <f t="shared" si="14"/>
        <v>0</v>
      </c>
      <c r="BY56" s="119">
        <f t="shared" si="14"/>
        <v>0</v>
      </c>
      <c r="BZ56" s="119">
        <f t="shared" si="14"/>
        <v>0</v>
      </c>
      <c r="CA56" s="119">
        <f t="shared" si="14"/>
        <v>0</v>
      </c>
      <c r="CB56" s="119">
        <f t="shared" si="14"/>
        <v>0</v>
      </c>
      <c r="CC56" s="119">
        <f t="shared" si="14"/>
        <v>0</v>
      </c>
      <c r="CD56" s="119">
        <f t="shared" si="14"/>
        <v>0</v>
      </c>
      <c r="CE56" s="119">
        <f t="shared" si="14"/>
        <v>0</v>
      </c>
      <c r="CF56" s="119">
        <f t="shared" si="14"/>
        <v>0</v>
      </c>
      <c r="CG56" s="119">
        <f t="shared" si="14"/>
        <v>0</v>
      </c>
      <c r="CH56" s="120">
        <f t="shared" si="14"/>
        <v>0</v>
      </c>
      <c r="CI56" s="118">
        <f t="shared" si="14"/>
        <v>0</v>
      </c>
      <c r="CJ56" s="119">
        <f t="shared" si="14"/>
        <v>0</v>
      </c>
      <c r="CK56" s="119">
        <f t="shared" si="14"/>
        <v>0</v>
      </c>
      <c r="CL56" s="119">
        <f t="shared" si="14"/>
        <v>0</v>
      </c>
      <c r="CM56" s="119">
        <f t="shared" si="14"/>
        <v>0</v>
      </c>
      <c r="CN56" s="119">
        <f t="shared" si="14"/>
        <v>0</v>
      </c>
      <c r="CO56" s="119">
        <f t="shared" si="14"/>
        <v>0</v>
      </c>
      <c r="CP56" s="119">
        <f t="shared" si="14"/>
        <v>0</v>
      </c>
      <c r="CQ56" s="119">
        <f t="shared" si="14"/>
        <v>0</v>
      </c>
      <c r="CR56" s="119">
        <f t="shared" si="14"/>
        <v>0</v>
      </c>
      <c r="CS56" s="119">
        <f t="shared" si="14"/>
        <v>0</v>
      </c>
      <c r="CT56" s="120">
        <f t="shared" si="14"/>
        <v>0</v>
      </c>
      <c r="CU56" s="118">
        <f t="shared" si="14"/>
        <v>0</v>
      </c>
      <c r="CV56" s="119">
        <f t="shared" si="14"/>
        <v>0</v>
      </c>
      <c r="CW56" s="119">
        <f t="shared" si="14"/>
        <v>0</v>
      </c>
      <c r="CX56" s="119">
        <f t="shared" si="14"/>
        <v>0</v>
      </c>
      <c r="CY56" s="119">
        <f t="shared" si="14"/>
        <v>0</v>
      </c>
      <c r="CZ56" s="119">
        <f t="shared" si="14"/>
        <v>0</v>
      </c>
      <c r="DA56" s="119">
        <f t="shared" si="14"/>
        <v>0</v>
      </c>
      <c r="DB56" s="119">
        <f t="shared" si="14"/>
        <v>0</v>
      </c>
      <c r="DC56" s="119">
        <f t="shared" si="14"/>
        <v>0</v>
      </c>
      <c r="DD56" s="119">
        <f t="shared" si="14"/>
        <v>0</v>
      </c>
      <c r="DE56" s="119">
        <f t="shared" si="14"/>
        <v>0</v>
      </c>
      <c r="DF56" s="120">
        <f t="shared" si="14"/>
        <v>0</v>
      </c>
      <c r="DG56" s="118">
        <f t="shared" si="14"/>
        <v>0</v>
      </c>
      <c r="DH56" s="119">
        <f t="shared" si="14"/>
        <v>0</v>
      </c>
      <c r="DI56" s="119">
        <f t="shared" si="14"/>
        <v>0</v>
      </c>
      <c r="DJ56" s="119">
        <f t="shared" si="14"/>
        <v>0</v>
      </c>
      <c r="DK56" s="119">
        <f t="shared" si="14"/>
        <v>0</v>
      </c>
      <c r="DL56" s="119">
        <f t="shared" si="14"/>
        <v>0</v>
      </c>
      <c r="DM56" s="119">
        <f t="shared" si="14"/>
        <v>0</v>
      </c>
      <c r="DN56" s="119">
        <f t="shared" si="14"/>
        <v>0</v>
      </c>
      <c r="DO56" s="119">
        <f t="shared" si="14"/>
        <v>0</v>
      </c>
      <c r="DP56" s="119">
        <f t="shared" si="14"/>
        <v>0</v>
      </c>
      <c r="DQ56" s="119">
        <f t="shared" si="14"/>
        <v>0</v>
      </c>
      <c r="DR56" s="120">
        <f t="shared" si="14"/>
        <v>0</v>
      </c>
    </row>
    <row r="57" spans="1:122" ht="15.75" thickBot="1" x14ac:dyDescent="0.3">
      <c r="A57" s="16"/>
      <c r="B57" s="90" t="s">
        <v>105</v>
      </c>
      <c r="C57" s="121">
        <f>IF($C$8="Yes",IF($C$12="Yes",$C$42*$C$43*$C$44,0),)</f>
        <v>0</v>
      </c>
      <c r="D57" s="122">
        <f t="shared" ref="D57:BO57" si="15">IF($C$8="Yes",IF($C$12="Yes",$C$42*$C$43*$C$44,0),)</f>
        <v>0</v>
      </c>
      <c r="E57" s="122">
        <f t="shared" si="15"/>
        <v>0</v>
      </c>
      <c r="F57" s="122">
        <f t="shared" si="15"/>
        <v>0</v>
      </c>
      <c r="G57" s="122">
        <f t="shared" si="15"/>
        <v>0</v>
      </c>
      <c r="H57" s="122">
        <f t="shared" si="15"/>
        <v>0</v>
      </c>
      <c r="I57" s="122">
        <f t="shared" si="15"/>
        <v>0</v>
      </c>
      <c r="J57" s="122">
        <f t="shared" si="15"/>
        <v>0</v>
      </c>
      <c r="K57" s="122">
        <f t="shared" si="15"/>
        <v>0</v>
      </c>
      <c r="L57" s="122">
        <f t="shared" si="15"/>
        <v>0</v>
      </c>
      <c r="M57" s="122">
        <f t="shared" si="15"/>
        <v>0</v>
      </c>
      <c r="N57" s="123">
        <f t="shared" si="15"/>
        <v>0</v>
      </c>
      <c r="O57" s="121">
        <f t="shared" si="15"/>
        <v>0</v>
      </c>
      <c r="P57" s="122">
        <f t="shared" si="15"/>
        <v>0</v>
      </c>
      <c r="Q57" s="122">
        <f t="shared" si="15"/>
        <v>0</v>
      </c>
      <c r="R57" s="122">
        <f t="shared" si="15"/>
        <v>0</v>
      </c>
      <c r="S57" s="122">
        <f t="shared" si="15"/>
        <v>0</v>
      </c>
      <c r="T57" s="122">
        <f t="shared" si="15"/>
        <v>0</v>
      </c>
      <c r="U57" s="122">
        <f t="shared" si="15"/>
        <v>0</v>
      </c>
      <c r="V57" s="122">
        <f t="shared" si="15"/>
        <v>0</v>
      </c>
      <c r="W57" s="122">
        <f t="shared" si="15"/>
        <v>0</v>
      </c>
      <c r="X57" s="122">
        <f t="shared" si="15"/>
        <v>0</v>
      </c>
      <c r="Y57" s="122">
        <f t="shared" si="15"/>
        <v>0</v>
      </c>
      <c r="Z57" s="123">
        <f t="shared" si="15"/>
        <v>0</v>
      </c>
      <c r="AA57" s="121">
        <f t="shared" si="15"/>
        <v>0</v>
      </c>
      <c r="AB57" s="122">
        <f t="shared" si="15"/>
        <v>0</v>
      </c>
      <c r="AC57" s="122">
        <f t="shared" si="15"/>
        <v>0</v>
      </c>
      <c r="AD57" s="122">
        <f t="shared" si="15"/>
        <v>0</v>
      </c>
      <c r="AE57" s="122">
        <f t="shared" si="15"/>
        <v>0</v>
      </c>
      <c r="AF57" s="122">
        <f t="shared" si="15"/>
        <v>0</v>
      </c>
      <c r="AG57" s="122">
        <f t="shared" si="15"/>
        <v>0</v>
      </c>
      <c r="AH57" s="122">
        <f t="shared" si="15"/>
        <v>0</v>
      </c>
      <c r="AI57" s="122">
        <f t="shared" si="15"/>
        <v>0</v>
      </c>
      <c r="AJ57" s="122">
        <f t="shared" si="15"/>
        <v>0</v>
      </c>
      <c r="AK57" s="122">
        <f t="shared" si="15"/>
        <v>0</v>
      </c>
      <c r="AL57" s="123">
        <f t="shared" si="15"/>
        <v>0</v>
      </c>
      <c r="AM57" s="121">
        <f t="shared" si="15"/>
        <v>0</v>
      </c>
      <c r="AN57" s="122">
        <f t="shared" si="15"/>
        <v>0</v>
      </c>
      <c r="AO57" s="122">
        <f t="shared" si="15"/>
        <v>0</v>
      </c>
      <c r="AP57" s="122">
        <f t="shared" si="15"/>
        <v>0</v>
      </c>
      <c r="AQ57" s="122">
        <f t="shared" si="15"/>
        <v>0</v>
      </c>
      <c r="AR57" s="122">
        <f t="shared" si="15"/>
        <v>0</v>
      </c>
      <c r="AS57" s="122">
        <f t="shared" si="15"/>
        <v>0</v>
      </c>
      <c r="AT57" s="122">
        <f t="shared" si="15"/>
        <v>0</v>
      </c>
      <c r="AU57" s="122">
        <f t="shared" si="15"/>
        <v>0</v>
      </c>
      <c r="AV57" s="122">
        <f t="shared" si="15"/>
        <v>0</v>
      </c>
      <c r="AW57" s="122">
        <f t="shared" si="15"/>
        <v>0</v>
      </c>
      <c r="AX57" s="123">
        <f t="shared" si="15"/>
        <v>0</v>
      </c>
      <c r="AY57" s="121">
        <f t="shared" si="15"/>
        <v>0</v>
      </c>
      <c r="AZ57" s="122">
        <f t="shared" si="15"/>
        <v>0</v>
      </c>
      <c r="BA57" s="122">
        <f t="shared" si="15"/>
        <v>0</v>
      </c>
      <c r="BB57" s="122">
        <f t="shared" si="15"/>
        <v>0</v>
      </c>
      <c r="BC57" s="122">
        <f t="shared" si="15"/>
        <v>0</v>
      </c>
      <c r="BD57" s="122">
        <f t="shared" si="15"/>
        <v>0</v>
      </c>
      <c r="BE57" s="122">
        <f t="shared" si="15"/>
        <v>0</v>
      </c>
      <c r="BF57" s="122">
        <f t="shared" si="15"/>
        <v>0</v>
      </c>
      <c r="BG57" s="122">
        <f t="shared" si="15"/>
        <v>0</v>
      </c>
      <c r="BH57" s="122">
        <f t="shared" si="15"/>
        <v>0</v>
      </c>
      <c r="BI57" s="122">
        <f t="shared" si="15"/>
        <v>0</v>
      </c>
      <c r="BJ57" s="123">
        <f t="shared" si="15"/>
        <v>0</v>
      </c>
      <c r="BK57" s="121">
        <f t="shared" si="15"/>
        <v>0</v>
      </c>
      <c r="BL57" s="122">
        <f t="shared" si="15"/>
        <v>0</v>
      </c>
      <c r="BM57" s="122">
        <f t="shared" si="15"/>
        <v>0</v>
      </c>
      <c r="BN57" s="122">
        <f t="shared" si="15"/>
        <v>0</v>
      </c>
      <c r="BO57" s="122">
        <f t="shared" si="15"/>
        <v>0</v>
      </c>
      <c r="BP57" s="122">
        <f t="shared" ref="BP57:DR57" si="16">IF($C$8="Yes",IF($C$12="Yes",$C$42*$C$43*$C$44,0),)</f>
        <v>0</v>
      </c>
      <c r="BQ57" s="122">
        <f t="shared" si="16"/>
        <v>0</v>
      </c>
      <c r="BR57" s="122">
        <f t="shared" si="16"/>
        <v>0</v>
      </c>
      <c r="BS57" s="122">
        <f t="shared" si="16"/>
        <v>0</v>
      </c>
      <c r="BT57" s="122">
        <f t="shared" si="16"/>
        <v>0</v>
      </c>
      <c r="BU57" s="122">
        <f t="shared" si="16"/>
        <v>0</v>
      </c>
      <c r="BV57" s="123">
        <f t="shared" si="16"/>
        <v>0</v>
      </c>
      <c r="BW57" s="121">
        <f t="shared" si="16"/>
        <v>0</v>
      </c>
      <c r="BX57" s="122">
        <f t="shared" si="16"/>
        <v>0</v>
      </c>
      <c r="BY57" s="122">
        <f t="shared" si="16"/>
        <v>0</v>
      </c>
      <c r="BZ57" s="122">
        <f t="shared" si="16"/>
        <v>0</v>
      </c>
      <c r="CA57" s="122">
        <f t="shared" si="16"/>
        <v>0</v>
      </c>
      <c r="CB57" s="122">
        <f t="shared" si="16"/>
        <v>0</v>
      </c>
      <c r="CC57" s="122">
        <f t="shared" si="16"/>
        <v>0</v>
      </c>
      <c r="CD57" s="122">
        <f t="shared" si="16"/>
        <v>0</v>
      </c>
      <c r="CE57" s="122">
        <f t="shared" si="16"/>
        <v>0</v>
      </c>
      <c r="CF57" s="122">
        <f t="shared" si="16"/>
        <v>0</v>
      </c>
      <c r="CG57" s="122">
        <f t="shared" si="16"/>
        <v>0</v>
      </c>
      <c r="CH57" s="123">
        <f t="shared" si="16"/>
        <v>0</v>
      </c>
      <c r="CI57" s="124">
        <f t="shared" si="16"/>
        <v>0</v>
      </c>
      <c r="CJ57" s="125">
        <f t="shared" si="16"/>
        <v>0</v>
      </c>
      <c r="CK57" s="125">
        <f t="shared" si="16"/>
        <v>0</v>
      </c>
      <c r="CL57" s="125">
        <f t="shared" si="16"/>
        <v>0</v>
      </c>
      <c r="CM57" s="125">
        <f t="shared" si="16"/>
        <v>0</v>
      </c>
      <c r="CN57" s="125">
        <f t="shared" si="16"/>
        <v>0</v>
      </c>
      <c r="CO57" s="125">
        <f t="shared" si="16"/>
        <v>0</v>
      </c>
      <c r="CP57" s="125">
        <f t="shared" si="16"/>
        <v>0</v>
      </c>
      <c r="CQ57" s="125">
        <f t="shared" si="16"/>
        <v>0</v>
      </c>
      <c r="CR57" s="125">
        <f t="shared" si="16"/>
        <v>0</v>
      </c>
      <c r="CS57" s="125">
        <f t="shared" si="16"/>
        <v>0</v>
      </c>
      <c r="CT57" s="126">
        <f t="shared" si="16"/>
        <v>0</v>
      </c>
      <c r="CU57" s="124">
        <f t="shared" si="16"/>
        <v>0</v>
      </c>
      <c r="CV57" s="125">
        <f t="shared" si="16"/>
        <v>0</v>
      </c>
      <c r="CW57" s="125">
        <f t="shared" si="16"/>
        <v>0</v>
      </c>
      <c r="CX57" s="125">
        <f t="shared" si="16"/>
        <v>0</v>
      </c>
      <c r="CY57" s="125">
        <f t="shared" si="16"/>
        <v>0</v>
      </c>
      <c r="CZ57" s="125">
        <f t="shared" si="16"/>
        <v>0</v>
      </c>
      <c r="DA57" s="125">
        <f t="shared" si="16"/>
        <v>0</v>
      </c>
      <c r="DB57" s="125">
        <f t="shared" si="16"/>
        <v>0</v>
      </c>
      <c r="DC57" s="125">
        <f t="shared" si="16"/>
        <v>0</v>
      </c>
      <c r="DD57" s="125">
        <f t="shared" si="16"/>
        <v>0</v>
      </c>
      <c r="DE57" s="125">
        <f t="shared" si="16"/>
        <v>0</v>
      </c>
      <c r="DF57" s="126">
        <f t="shared" si="16"/>
        <v>0</v>
      </c>
      <c r="DG57" s="124">
        <f t="shared" si="16"/>
        <v>0</v>
      </c>
      <c r="DH57" s="125">
        <f t="shared" si="16"/>
        <v>0</v>
      </c>
      <c r="DI57" s="125">
        <f t="shared" si="16"/>
        <v>0</v>
      </c>
      <c r="DJ57" s="125">
        <f t="shared" si="16"/>
        <v>0</v>
      </c>
      <c r="DK57" s="125">
        <f t="shared" si="16"/>
        <v>0</v>
      </c>
      <c r="DL57" s="125">
        <f t="shared" si="16"/>
        <v>0</v>
      </c>
      <c r="DM57" s="125">
        <f t="shared" si="16"/>
        <v>0</v>
      </c>
      <c r="DN57" s="125">
        <f t="shared" si="16"/>
        <v>0</v>
      </c>
      <c r="DO57" s="125">
        <f t="shared" si="16"/>
        <v>0</v>
      </c>
      <c r="DP57" s="125">
        <f t="shared" si="16"/>
        <v>0</v>
      </c>
      <c r="DQ57" s="125">
        <f t="shared" si="16"/>
        <v>0</v>
      </c>
      <c r="DR57" s="126">
        <f t="shared" si="16"/>
        <v>0</v>
      </c>
    </row>
    <row r="58" spans="1:122" x14ac:dyDescent="0.25">
      <c r="A58" s="7"/>
      <c r="D58" s="5"/>
      <c r="E58" s="5"/>
      <c r="F58" s="5"/>
      <c r="G58" s="10"/>
      <c r="H58" s="5"/>
      <c r="I58" s="5"/>
      <c r="J58" s="5"/>
      <c r="K58" s="5"/>
      <c r="L58" s="5"/>
      <c r="M58" s="5"/>
      <c r="N58" s="5"/>
      <c r="O58" s="5"/>
      <c r="P58" s="5"/>
      <c r="Q58" s="5"/>
      <c r="R58" s="5"/>
      <c r="S58" s="5"/>
      <c r="T58" s="5"/>
      <c r="U58" s="5"/>
      <c r="V58" s="5"/>
      <c r="W58" s="5"/>
      <c r="X58" s="5"/>
      <c r="Y58" s="5"/>
      <c r="Z58" s="5"/>
      <c r="AA58" s="5"/>
    </row>
    <row r="59" spans="1:122" x14ac:dyDescent="0.25">
      <c r="D59" s="5"/>
      <c r="E59" s="5"/>
      <c r="F59" s="5"/>
      <c r="G59" s="10"/>
      <c r="H59" s="5"/>
      <c r="I59" s="5"/>
      <c r="J59" s="5"/>
      <c r="K59" s="5"/>
      <c r="L59" s="5"/>
      <c r="M59" s="5"/>
      <c r="N59" s="5"/>
      <c r="O59" s="5"/>
      <c r="P59" s="5"/>
      <c r="Q59" s="5"/>
      <c r="R59" s="5"/>
      <c r="S59" s="5"/>
      <c r="T59" s="5"/>
      <c r="U59" s="5"/>
      <c r="V59" s="5"/>
      <c r="W59" s="5"/>
      <c r="X59" s="5"/>
      <c r="Y59" s="5"/>
      <c r="Z59" s="5"/>
      <c r="AA59" s="5"/>
    </row>
    <row r="60" spans="1:122" ht="15.75" thickBot="1" x14ac:dyDescent="0.3">
      <c r="C60" s="92" t="s">
        <v>59</v>
      </c>
      <c r="N60" s="4"/>
      <c r="O60" s="4"/>
      <c r="P60" s="4"/>
      <c r="Q60" s="4"/>
      <c r="R60" s="4"/>
      <c r="S60" s="4"/>
      <c r="T60" s="4"/>
      <c r="U60" s="4"/>
      <c r="V60" s="2"/>
    </row>
    <row r="61" spans="1:122" ht="15.75" thickBot="1" x14ac:dyDescent="0.3">
      <c r="C61" s="13" t="s">
        <v>0</v>
      </c>
      <c r="D61" s="13">
        <v>1</v>
      </c>
      <c r="E61" s="14">
        <v>2</v>
      </c>
      <c r="F61" s="14">
        <v>3</v>
      </c>
      <c r="G61" s="14">
        <v>4</v>
      </c>
      <c r="H61" s="14">
        <v>5</v>
      </c>
      <c r="I61" s="14">
        <v>6</v>
      </c>
      <c r="J61" s="14">
        <v>7</v>
      </c>
      <c r="K61" s="14">
        <v>8</v>
      </c>
      <c r="L61" s="14">
        <v>9</v>
      </c>
      <c r="M61" s="15">
        <v>10</v>
      </c>
      <c r="U61" s="4"/>
      <c r="V61" s="4"/>
      <c r="W61" s="4"/>
      <c r="X61" s="4"/>
      <c r="Y61" s="4"/>
      <c r="Z61" s="4"/>
      <c r="AA61" s="4"/>
      <c r="AB61" s="2"/>
    </row>
    <row r="62" spans="1:122" ht="15.75" thickBot="1" x14ac:dyDescent="0.3">
      <c r="C62" s="109" t="s">
        <v>101</v>
      </c>
      <c r="D62" s="23">
        <f>SUM(C52:N52)</f>
        <v>0</v>
      </c>
      <c r="E62" s="21">
        <f>SUM(O52:Z52)</f>
        <v>0</v>
      </c>
      <c r="F62" s="21">
        <f>SUM(AA52:AL52)</f>
        <v>0</v>
      </c>
      <c r="G62" s="21">
        <f>SUM(AM52:AX52)</f>
        <v>0</v>
      </c>
      <c r="H62" s="21">
        <f>SUM(AY52:BJ52)</f>
        <v>0</v>
      </c>
      <c r="I62" s="21">
        <f>SUM(BK52:BV52)</f>
        <v>0</v>
      </c>
      <c r="J62" s="21">
        <f>SUM(BW52:CH52)</f>
        <v>0</v>
      </c>
      <c r="K62" s="21">
        <f>SUM(CI52:CT52)</f>
        <v>0</v>
      </c>
      <c r="L62" s="21">
        <f>SUM(CU52:DF52)</f>
        <v>0</v>
      </c>
      <c r="M62" s="22">
        <f>SUM(DG52:DR52)</f>
        <v>0</v>
      </c>
      <c r="U62" s="4"/>
      <c r="V62" s="4"/>
      <c r="W62" s="4"/>
      <c r="X62" s="4"/>
      <c r="Y62" s="4"/>
      <c r="Z62" s="4"/>
      <c r="AA62" s="4"/>
      <c r="AB62" s="2"/>
    </row>
    <row r="63" spans="1:122" ht="15.75" thickBot="1" x14ac:dyDescent="0.3">
      <c r="C63" s="24" t="s">
        <v>1</v>
      </c>
      <c r="D63" s="23">
        <f>D62</f>
        <v>0</v>
      </c>
      <c r="E63" s="21">
        <f>E62+D63</f>
        <v>0</v>
      </c>
      <c r="F63" s="21">
        <f t="shared" ref="F63:M63" si="17">F62+E63</f>
        <v>0</v>
      </c>
      <c r="G63" s="21">
        <f t="shared" si="17"/>
        <v>0</v>
      </c>
      <c r="H63" s="21">
        <f t="shared" si="17"/>
        <v>0</v>
      </c>
      <c r="I63" s="21">
        <f t="shared" si="17"/>
        <v>0</v>
      </c>
      <c r="J63" s="21">
        <f t="shared" si="17"/>
        <v>0</v>
      </c>
      <c r="K63" s="21">
        <f t="shared" si="17"/>
        <v>0</v>
      </c>
      <c r="L63" s="21">
        <f t="shared" si="17"/>
        <v>0</v>
      </c>
      <c r="M63" s="22">
        <f t="shared" si="17"/>
        <v>0</v>
      </c>
      <c r="U63" s="4"/>
      <c r="V63" s="4"/>
      <c r="W63" s="4"/>
      <c r="X63" s="4"/>
      <c r="Y63" s="4"/>
      <c r="Z63" s="4"/>
      <c r="AA63" s="4"/>
      <c r="AB63" s="2"/>
    </row>
    <row r="70" spans="1:4" hidden="1" x14ac:dyDescent="0.25"/>
    <row r="71" spans="1:4" hidden="1" x14ac:dyDescent="0.25">
      <c r="A71" t="s">
        <v>42</v>
      </c>
      <c r="B71" t="s">
        <v>44</v>
      </c>
      <c r="C71" t="s">
        <v>40</v>
      </c>
      <c r="D71" t="s">
        <v>46</v>
      </c>
    </row>
    <row r="72" spans="1:4" hidden="1" x14ac:dyDescent="0.25">
      <c r="A72" t="s">
        <v>43</v>
      </c>
      <c r="B72" t="s">
        <v>34</v>
      </c>
      <c r="C72" t="s">
        <v>41</v>
      </c>
      <c r="D72" t="s">
        <v>47</v>
      </c>
    </row>
    <row r="73" spans="1:4" hidden="1" x14ac:dyDescent="0.25">
      <c r="B73" t="s">
        <v>45</v>
      </c>
    </row>
  </sheetData>
  <mergeCells count="25">
    <mergeCell ref="C48:CH48"/>
    <mergeCell ref="CI48:DR48"/>
    <mergeCell ref="O49:Z49"/>
    <mergeCell ref="AA49:AL49"/>
    <mergeCell ref="AM49:AX49"/>
    <mergeCell ref="AY49:BJ49"/>
    <mergeCell ref="BK49:BV49"/>
    <mergeCell ref="C49:N49"/>
    <mergeCell ref="BW49:CH49"/>
    <mergeCell ref="CI49:CT49"/>
    <mergeCell ref="CU49:DF49"/>
    <mergeCell ref="DG49:DR49"/>
    <mergeCell ref="C1:J1"/>
    <mergeCell ref="B28:B29"/>
    <mergeCell ref="A28:A29"/>
    <mergeCell ref="B32:B33"/>
    <mergeCell ref="A32:A33"/>
    <mergeCell ref="F14:M14"/>
    <mergeCell ref="F8:O8"/>
    <mergeCell ref="F9:O9"/>
    <mergeCell ref="F7:M7"/>
    <mergeCell ref="F10:M10"/>
    <mergeCell ref="F11:M11"/>
    <mergeCell ref="F12:M12"/>
    <mergeCell ref="F13:M13"/>
  </mergeCells>
  <dataValidations count="4">
    <dataValidation type="list" allowBlank="1" showInputMessage="1" showErrorMessage="1" sqref="C7">
      <formula1>$A$70:$A$72</formula1>
    </dataValidation>
    <dataValidation type="list" allowBlank="1" showInputMessage="1" showErrorMessage="1" sqref="C13">
      <formula1>$B$70:$B$73</formula1>
    </dataValidation>
    <dataValidation type="list" allowBlank="1" showInputMessage="1" showErrorMessage="1" sqref="C14">
      <formula1>$C$70:$C$72</formula1>
    </dataValidation>
    <dataValidation type="list" allowBlank="1" showInputMessage="1" showErrorMessage="1" sqref="C8:C12">
      <formula1>$D$70:$D$72</formula1>
    </dataValidation>
  </dataValidations>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52"/>
  <sheetViews>
    <sheetView tabSelected="1" zoomScale="80" zoomScaleNormal="80" workbookViewId="0">
      <selection activeCell="G16" sqref="G16"/>
    </sheetView>
  </sheetViews>
  <sheetFormatPr defaultRowHeight="15" x14ac:dyDescent="0.25"/>
  <cols>
    <col min="1" max="1" width="39.42578125" customWidth="1"/>
    <col min="2" max="2" width="101.42578125" style="44" customWidth="1"/>
    <col min="3" max="3" width="26" customWidth="1"/>
    <col min="4" max="5" width="28.140625" bestFit="1" customWidth="1"/>
    <col min="6" max="9" width="9.85546875" customWidth="1"/>
    <col min="10" max="10" width="23" customWidth="1"/>
    <col min="11" max="13" width="9.85546875" bestFit="1" customWidth="1"/>
    <col min="14" max="14" width="9" customWidth="1"/>
    <col min="15" max="15" width="9.42578125" customWidth="1"/>
    <col min="16" max="20" width="9.140625" customWidth="1"/>
    <col min="21" max="21" width="7.140625" customWidth="1"/>
    <col min="22" max="85" width="8.140625" customWidth="1"/>
    <col min="86" max="122" width="8.5703125" bestFit="1" customWidth="1"/>
  </cols>
  <sheetData>
    <row r="1" spans="1:15" ht="54.75" customHeight="1" x14ac:dyDescent="0.5">
      <c r="A1" s="93" t="s">
        <v>119</v>
      </c>
      <c r="B1" s="45"/>
      <c r="C1" s="131" t="s">
        <v>120</v>
      </c>
      <c r="D1" s="131"/>
      <c r="E1" s="131"/>
      <c r="F1" s="131"/>
      <c r="G1" s="131"/>
      <c r="H1" s="131"/>
      <c r="I1" s="131"/>
      <c r="J1" s="131"/>
      <c r="K1" s="3"/>
      <c r="L1" s="3"/>
      <c r="M1" s="3"/>
      <c r="N1" s="3"/>
      <c r="O1" s="3"/>
    </row>
    <row r="2" spans="1:15" ht="31.5" x14ac:dyDescent="0.5">
      <c r="A2" s="91"/>
      <c r="B2" s="45"/>
      <c r="C2" s="1"/>
      <c r="H2" s="9"/>
      <c r="I2" s="3"/>
      <c r="J2" s="3"/>
      <c r="K2" s="3"/>
      <c r="L2" s="3"/>
      <c r="M2" s="3"/>
      <c r="N2" s="3"/>
      <c r="O2" s="3"/>
    </row>
    <row r="3" spans="1:15" ht="21" x14ac:dyDescent="0.35">
      <c r="A3" s="6" t="s">
        <v>117</v>
      </c>
      <c r="B3" s="45"/>
      <c r="C3" s="1"/>
      <c r="H3" s="9"/>
      <c r="I3" s="3"/>
      <c r="J3" s="3"/>
      <c r="K3" s="3"/>
      <c r="L3" s="3"/>
      <c r="M3" s="3"/>
      <c r="N3" s="3"/>
      <c r="O3" s="3"/>
    </row>
    <row r="4" spans="1:15" x14ac:dyDescent="0.25">
      <c r="A4" s="110" t="s">
        <v>65</v>
      </c>
      <c r="B4" s="45"/>
      <c r="C4" s="1"/>
      <c r="F4" s="2"/>
      <c r="G4" s="2"/>
      <c r="H4" s="9"/>
      <c r="I4" s="3"/>
      <c r="J4" s="3"/>
      <c r="K4" s="3"/>
      <c r="L4" s="3"/>
      <c r="M4" s="3"/>
      <c r="N4" s="3"/>
      <c r="O4" s="3"/>
    </row>
    <row r="5" spans="1:15" ht="15.75" thickBot="1" x14ac:dyDescent="0.3">
      <c r="A5" s="110"/>
      <c r="B5" s="45"/>
      <c r="C5" s="1"/>
      <c r="F5" s="2"/>
      <c r="G5" s="2"/>
      <c r="H5" s="9"/>
      <c r="I5" s="3"/>
      <c r="J5" s="3"/>
      <c r="K5" s="3"/>
      <c r="L5" s="3"/>
      <c r="M5" s="3"/>
      <c r="N5" s="3"/>
      <c r="O5" s="3"/>
    </row>
    <row r="6" spans="1:15" ht="15.75" thickBot="1" x14ac:dyDescent="0.3">
      <c r="A6" s="65" t="s">
        <v>52</v>
      </c>
      <c r="B6" s="64"/>
      <c r="C6" s="68" t="s">
        <v>53</v>
      </c>
      <c r="E6" s="11" t="s">
        <v>31</v>
      </c>
      <c r="F6" s="101"/>
      <c r="G6" s="101"/>
      <c r="H6" s="101"/>
      <c r="I6" s="101"/>
      <c r="J6" s="101"/>
      <c r="K6" s="101"/>
      <c r="L6" s="101"/>
      <c r="M6" s="101"/>
      <c r="N6" s="102"/>
      <c r="O6" s="103"/>
    </row>
    <row r="7" spans="1:15" x14ac:dyDescent="0.25">
      <c r="A7" s="55">
        <v>1</v>
      </c>
      <c r="B7" s="62" t="s">
        <v>24</v>
      </c>
      <c r="C7" s="77" t="s">
        <v>42</v>
      </c>
      <c r="E7" s="60">
        <v>1</v>
      </c>
      <c r="F7" s="152" t="s">
        <v>80</v>
      </c>
      <c r="G7" s="152"/>
      <c r="H7" s="152"/>
      <c r="I7" s="152"/>
      <c r="J7" s="152"/>
      <c r="K7" s="152"/>
      <c r="L7" s="152"/>
      <c r="M7" s="152"/>
      <c r="N7" s="9"/>
      <c r="O7" s="104"/>
    </row>
    <row r="8" spans="1:15" x14ac:dyDescent="0.25">
      <c r="A8" s="60">
        <v>2</v>
      </c>
      <c r="B8" s="2" t="s">
        <v>48</v>
      </c>
      <c r="C8" s="78" t="s">
        <v>47</v>
      </c>
      <c r="E8" s="60">
        <v>2</v>
      </c>
      <c r="F8" s="152" t="s">
        <v>81</v>
      </c>
      <c r="G8" s="152"/>
      <c r="H8" s="152"/>
      <c r="I8" s="152"/>
      <c r="J8" s="152"/>
      <c r="K8" s="152"/>
      <c r="L8" s="152"/>
      <c r="M8" s="152"/>
      <c r="N8" s="152"/>
      <c r="O8" s="153"/>
    </row>
    <row r="9" spans="1:15" ht="15" customHeight="1" x14ac:dyDescent="0.35">
      <c r="A9" s="60">
        <v>3</v>
      </c>
      <c r="B9" s="2" t="s">
        <v>51</v>
      </c>
      <c r="C9" s="78" t="s">
        <v>46</v>
      </c>
      <c r="E9" s="60">
        <v>3</v>
      </c>
      <c r="F9" s="100" t="s">
        <v>82</v>
      </c>
      <c r="G9" s="100"/>
      <c r="H9" s="100"/>
      <c r="I9" s="100"/>
      <c r="J9" s="100"/>
      <c r="K9" s="100"/>
      <c r="L9" s="99"/>
      <c r="M9" s="99"/>
      <c r="N9" s="47"/>
      <c r="O9" s="48"/>
    </row>
    <row r="10" spans="1:15" ht="16.5" customHeight="1" thickBot="1" x14ac:dyDescent="0.4">
      <c r="A10" s="52">
        <v>4</v>
      </c>
      <c r="B10" s="107" t="s">
        <v>39</v>
      </c>
      <c r="C10" s="79"/>
      <c r="E10" s="52">
        <v>4</v>
      </c>
      <c r="F10" s="151" t="s">
        <v>83</v>
      </c>
      <c r="G10" s="151"/>
      <c r="H10" s="151"/>
      <c r="I10" s="151"/>
      <c r="J10" s="151"/>
      <c r="K10" s="151"/>
      <c r="L10" s="151"/>
      <c r="M10" s="151"/>
      <c r="N10" s="105"/>
      <c r="O10" s="106"/>
    </row>
    <row r="11" spans="1:15" x14ac:dyDescent="0.25">
      <c r="A11" s="60"/>
      <c r="B11" s="2"/>
      <c r="C11" s="108"/>
      <c r="D11" s="2"/>
    </row>
    <row r="12" spans="1:15" ht="21" x14ac:dyDescent="0.35">
      <c r="A12" s="6"/>
      <c r="B12" s="45"/>
      <c r="C12" s="1"/>
      <c r="F12" s="100"/>
      <c r="G12" s="100"/>
      <c r="H12" s="9"/>
      <c r="I12" s="9"/>
      <c r="J12" s="9"/>
      <c r="K12" s="9"/>
      <c r="L12" s="9"/>
      <c r="M12" s="9"/>
      <c r="N12" s="9"/>
      <c r="O12" s="9"/>
    </row>
    <row r="13" spans="1:15" ht="15.75" thickBot="1" x14ac:dyDescent="0.3"/>
    <row r="14" spans="1:15" x14ac:dyDescent="0.25">
      <c r="A14" s="11" t="s">
        <v>2</v>
      </c>
      <c r="B14" s="46" t="s">
        <v>3</v>
      </c>
      <c r="C14" s="73" t="s">
        <v>26</v>
      </c>
      <c r="D14" s="74" t="s">
        <v>35</v>
      </c>
    </row>
    <row r="15" spans="1:15" x14ac:dyDescent="0.25">
      <c r="A15" s="60" t="s">
        <v>84</v>
      </c>
      <c r="B15" s="50" t="s">
        <v>64</v>
      </c>
      <c r="C15" s="51" t="s">
        <v>25</v>
      </c>
      <c r="D15" s="67"/>
    </row>
    <row r="16" spans="1:15" ht="15.75" thickBot="1" x14ac:dyDescent="0.3">
      <c r="A16" s="60" t="s">
        <v>85</v>
      </c>
      <c r="B16" s="50" t="s">
        <v>5</v>
      </c>
      <c r="C16" s="51" t="s">
        <v>62</v>
      </c>
      <c r="D16" s="67"/>
    </row>
    <row r="17" spans="1:86" ht="15.75" thickBot="1" x14ac:dyDescent="0.3">
      <c r="A17" s="55" t="s">
        <v>86</v>
      </c>
      <c r="B17" s="56" t="s">
        <v>27</v>
      </c>
      <c r="C17" s="76">
        <f>365/12</f>
        <v>30.416666666666668</v>
      </c>
      <c r="D17" s="66"/>
    </row>
    <row r="18" spans="1:86" x14ac:dyDescent="0.25">
      <c r="A18" s="55" t="s">
        <v>87</v>
      </c>
      <c r="B18" s="56" t="s">
        <v>8</v>
      </c>
      <c r="C18" s="58" t="s">
        <v>25</v>
      </c>
      <c r="D18" s="66" t="s">
        <v>75</v>
      </c>
    </row>
    <row r="19" spans="1:86" ht="15.75" thickBot="1" x14ac:dyDescent="0.3">
      <c r="A19" s="60" t="s">
        <v>88</v>
      </c>
      <c r="B19" s="50" t="s">
        <v>9</v>
      </c>
      <c r="C19" s="51" t="s">
        <v>25</v>
      </c>
      <c r="D19" s="67" t="s">
        <v>69</v>
      </c>
      <c r="G19" t="s">
        <v>79</v>
      </c>
    </row>
    <row r="20" spans="1:86" x14ac:dyDescent="0.25">
      <c r="A20" s="134" t="s">
        <v>89</v>
      </c>
      <c r="B20" s="132" t="s">
        <v>29</v>
      </c>
      <c r="C20" s="70">
        <v>0.9</v>
      </c>
      <c r="D20" s="72"/>
    </row>
    <row r="21" spans="1:86" x14ac:dyDescent="0.25">
      <c r="A21" s="135"/>
      <c r="B21" s="133"/>
      <c r="C21" s="69"/>
      <c r="D21" s="61"/>
    </row>
    <row r="22" spans="1:86" ht="30" x14ac:dyDescent="0.25">
      <c r="A22" s="60" t="s">
        <v>90</v>
      </c>
      <c r="B22" s="50" t="s">
        <v>63</v>
      </c>
      <c r="C22" s="51">
        <f>IF($C$7="Domestic",3,IF($C$10="Full-tine",3,IF($C$10="Half-time",2,IF($C$10="Boarding School",4,"Complete Questions"))))</f>
        <v>3</v>
      </c>
      <c r="D22" s="61"/>
    </row>
    <row r="23" spans="1:86" ht="40.5" customHeight="1" thickBot="1" x14ac:dyDescent="0.3">
      <c r="A23" s="52" t="s">
        <v>91</v>
      </c>
      <c r="B23" s="53" t="s">
        <v>30</v>
      </c>
      <c r="C23" s="71">
        <v>0.9</v>
      </c>
      <c r="D23" s="75"/>
    </row>
    <row r="24" spans="1:86" ht="30" x14ac:dyDescent="0.25">
      <c r="A24" s="134" t="s">
        <v>92</v>
      </c>
      <c r="B24" s="132" t="s">
        <v>13</v>
      </c>
      <c r="C24" s="49">
        <f>C20</f>
        <v>0.9</v>
      </c>
      <c r="D24" s="72" t="s">
        <v>54</v>
      </c>
    </row>
    <row r="25" spans="1:86" ht="30" x14ac:dyDescent="0.25">
      <c r="A25" s="135"/>
      <c r="B25" s="133"/>
      <c r="C25" s="57">
        <f>C21</f>
        <v>0</v>
      </c>
      <c r="D25" s="61" t="s">
        <v>55</v>
      </c>
    </row>
    <row r="26" spans="1:86" ht="30" x14ac:dyDescent="0.25">
      <c r="A26" s="60" t="s">
        <v>93</v>
      </c>
      <c r="B26" s="50" t="s">
        <v>14</v>
      </c>
      <c r="C26" s="51">
        <f>IF($C$7="Domestic",1,IF($C$10="Full-tine",1,IF($C$10="Half-time",1,IF($C$10="Boarding School",3,"Complete Questions"))))</f>
        <v>1</v>
      </c>
      <c r="D26" s="61"/>
    </row>
    <row r="27" spans="1:86" ht="30.75" thickBot="1" x14ac:dyDescent="0.3">
      <c r="A27" s="52" t="s">
        <v>94</v>
      </c>
      <c r="B27" s="53" t="s">
        <v>15</v>
      </c>
      <c r="C27" s="54">
        <f>C23</f>
        <v>0.9</v>
      </c>
      <c r="D27" s="75" t="s">
        <v>36</v>
      </c>
    </row>
    <row r="30" spans="1:86" ht="15.75" thickBot="1" x14ac:dyDescent="0.3">
      <c r="C30" s="92" t="s">
        <v>60</v>
      </c>
    </row>
    <row r="31" spans="1:86" ht="15.75" thickBot="1" x14ac:dyDescent="0.3">
      <c r="A31" s="127" t="s">
        <v>78</v>
      </c>
      <c r="B31" s="86" t="s">
        <v>77</v>
      </c>
      <c r="C31" s="136">
        <v>1</v>
      </c>
      <c r="D31" s="137"/>
      <c r="E31" s="137"/>
      <c r="F31" s="137"/>
      <c r="G31" s="137"/>
      <c r="H31" s="137"/>
      <c r="I31" s="137"/>
      <c r="J31" s="137"/>
      <c r="K31" s="137"/>
      <c r="L31" s="137"/>
      <c r="M31" s="137"/>
      <c r="N31" s="138"/>
      <c r="O31" s="148">
        <v>2</v>
      </c>
      <c r="P31" s="149"/>
      <c r="Q31" s="149"/>
      <c r="R31" s="149"/>
      <c r="S31" s="149"/>
      <c r="T31" s="149"/>
      <c r="U31" s="149"/>
      <c r="V31" s="149"/>
      <c r="W31" s="149"/>
      <c r="X31" s="149"/>
      <c r="Y31" s="149"/>
      <c r="Z31" s="150"/>
      <c r="AA31" s="139">
        <v>3</v>
      </c>
      <c r="AB31" s="140"/>
      <c r="AC31" s="140"/>
      <c r="AD31" s="140"/>
      <c r="AE31" s="140"/>
      <c r="AF31" s="140"/>
      <c r="AG31" s="140"/>
      <c r="AH31" s="140"/>
      <c r="AI31" s="140"/>
      <c r="AJ31" s="140"/>
      <c r="AK31" s="140"/>
      <c r="AL31" s="141"/>
      <c r="AM31" s="139">
        <v>4</v>
      </c>
      <c r="AN31" s="140"/>
      <c r="AO31" s="140"/>
      <c r="AP31" s="140"/>
      <c r="AQ31" s="140"/>
      <c r="AR31" s="140"/>
      <c r="AS31" s="140"/>
      <c r="AT31" s="140"/>
      <c r="AU31" s="140"/>
      <c r="AV31" s="140"/>
      <c r="AW31" s="140"/>
      <c r="AX31" s="141"/>
      <c r="AY31" s="139">
        <v>5</v>
      </c>
      <c r="AZ31" s="140"/>
      <c r="BA31" s="140"/>
      <c r="BB31" s="140"/>
      <c r="BC31" s="140"/>
      <c r="BD31" s="140"/>
      <c r="BE31" s="140"/>
      <c r="BF31" s="140"/>
      <c r="BG31" s="140"/>
      <c r="BH31" s="140"/>
      <c r="BI31" s="140"/>
      <c r="BJ31" s="141"/>
      <c r="BK31" s="139">
        <v>6</v>
      </c>
      <c r="BL31" s="140"/>
      <c r="BM31" s="140"/>
      <c r="BN31" s="140"/>
      <c r="BO31" s="140"/>
      <c r="BP31" s="140"/>
      <c r="BQ31" s="140"/>
      <c r="BR31" s="140"/>
      <c r="BS31" s="140"/>
      <c r="BT31" s="140"/>
      <c r="BU31" s="140"/>
      <c r="BV31" s="141"/>
      <c r="BW31" s="139">
        <v>7</v>
      </c>
      <c r="BX31" s="140"/>
      <c r="BY31" s="140"/>
      <c r="BZ31" s="140"/>
      <c r="CA31" s="140"/>
      <c r="CB31" s="140"/>
      <c r="CC31" s="140"/>
      <c r="CD31" s="140"/>
      <c r="CE31" s="140"/>
      <c r="CF31" s="140"/>
      <c r="CG31" s="140"/>
      <c r="CH31" s="141"/>
    </row>
    <row r="32" spans="1:86" ht="15.75" thickBot="1" x14ac:dyDescent="0.3">
      <c r="A32" s="11"/>
      <c r="B32" s="87" t="s">
        <v>56</v>
      </c>
      <c r="C32" s="25">
        <v>1</v>
      </c>
      <c r="D32" s="26">
        <v>2</v>
      </c>
      <c r="E32" s="26">
        <v>3</v>
      </c>
      <c r="F32" s="26">
        <v>4</v>
      </c>
      <c r="G32" s="26">
        <v>5</v>
      </c>
      <c r="H32" s="26">
        <v>6</v>
      </c>
      <c r="I32" s="26">
        <v>7</v>
      </c>
      <c r="J32" s="26">
        <v>8</v>
      </c>
      <c r="K32" s="26">
        <v>9</v>
      </c>
      <c r="L32" s="26">
        <v>10</v>
      </c>
      <c r="M32" s="26">
        <v>11</v>
      </c>
      <c r="N32" s="27">
        <v>12</v>
      </c>
      <c r="O32" s="28">
        <v>1</v>
      </c>
      <c r="P32" s="29">
        <v>2</v>
      </c>
      <c r="Q32" s="29">
        <v>3</v>
      </c>
      <c r="R32" s="29">
        <v>4</v>
      </c>
      <c r="S32" s="29">
        <v>5</v>
      </c>
      <c r="T32" s="29">
        <v>6</v>
      </c>
      <c r="U32" s="29">
        <v>7</v>
      </c>
      <c r="V32" s="29">
        <v>8</v>
      </c>
      <c r="W32" s="29">
        <v>9</v>
      </c>
      <c r="X32" s="29">
        <v>10</v>
      </c>
      <c r="Y32" s="29">
        <v>11</v>
      </c>
      <c r="Z32" s="30">
        <v>12</v>
      </c>
      <c r="AA32" s="31">
        <v>1</v>
      </c>
      <c r="AB32" s="32">
        <v>2</v>
      </c>
      <c r="AC32" s="32">
        <v>3</v>
      </c>
      <c r="AD32" s="32">
        <v>4</v>
      </c>
      <c r="AE32" s="32">
        <v>5</v>
      </c>
      <c r="AF32" s="32">
        <v>6</v>
      </c>
      <c r="AG32" s="32">
        <v>7</v>
      </c>
      <c r="AH32" s="32">
        <v>8</v>
      </c>
      <c r="AI32" s="32">
        <v>9</v>
      </c>
      <c r="AJ32" s="32">
        <v>10</v>
      </c>
      <c r="AK32" s="32">
        <v>11</v>
      </c>
      <c r="AL32" s="33">
        <v>12</v>
      </c>
      <c r="AM32" s="34">
        <v>1</v>
      </c>
      <c r="AN32" s="35">
        <v>2</v>
      </c>
      <c r="AO32" s="35">
        <v>3</v>
      </c>
      <c r="AP32" s="35">
        <v>4</v>
      </c>
      <c r="AQ32" s="35">
        <v>5</v>
      </c>
      <c r="AR32" s="35">
        <v>6</v>
      </c>
      <c r="AS32" s="35">
        <v>7</v>
      </c>
      <c r="AT32" s="35">
        <v>8</v>
      </c>
      <c r="AU32" s="35">
        <v>9</v>
      </c>
      <c r="AV32" s="35">
        <v>10</v>
      </c>
      <c r="AW32" s="35">
        <v>11</v>
      </c>
      <c r="AX32" s="36">
        <v>12</v>
      </c>
      <c r="AY32" s="37">
        <v>1</v>
      </c>
      <c r="AZ32" s="38">
        <v>2</v>
      </c>
      <c r="BA32" s="38">
        <v>3</v>
      </c>
      <c r="BB32" s="38">
        <v>4</v>
      </c>
      <c r="BC32" s="38">
        <v>5</v>
      </c>
      <c r="BD32" s="38">
        <v>6</v>
      </c>
      <c r="BE32" s="38">
        <v>7</v>
      </c>
      <c r="BF32" s="38">
        <v>8</v>
      </c>
      <c r="BG32" s="38">
        <v>9</v>
      </c>
      <c r="BH32" s="38">
        <v>10</v>
      </c>
      <c r="BI32" s="38">
        <v>11</v>
      </c>
      <c r="BJ32" s="39">
        <v>12</v>
      </c>
      <c r="BK32" s="94">
        <v>1</v>
      </c>
      <c r="BL32" s="95">
        <v>2</v>
      </c>
      <c r="BM32" s="95">
        <v>3</v>
      </c>
      <c r="BN32" s="95">
        <v>4</v>
      </c>
      <c r="BO32" s="95">
        <v>5</v>
      </c>
      <c r="BP32" s="95">
        <v>6</v>
      </c>
      <c r="BQ32" s="95">
        <v>7</v>
      </c>
      <c r="BR32" s="95">
        <v>8</v>
      </c>
      <c r="BS32" s="95">
        <v>9</v>
      </c>
      <c r="BT32" s="95">
        <v>10</v>
      </c>
      <c r="BU32" s="95">
        <v>11</v>
      </c>
      <c r="BV32" s="96">
        <v>12</v>
      </c>
      <c r="BW32" s="40">
        <v>1</v>
      </c>
      <c r="BX32" s="41">
        <v>2</v>
      </c>
      <c r="BY32" s="41">
        <v>3</v>
      </c>
      <c r="BZ32" s="41">
        <v>4</v>
      </c>
      <c r="CA32" s="41">
        <v>5</v>
      </c>
      <c r="CB32" s="41">
        <v>6</v>
      </c>
      <c r="CC32" s="41">
        <v>7</v>
      </c>
      <c r="CD32" s="41">
        <v>8</v>
      </c>
      <c r="CE32" s="41">
        <v>9</v>
      </c>
      <c r="CF32" s="41">
        <v>10</v>
      </c>
      <c r="CG32" s="41">
        <v>11</v>
      </c>
      <c r="CH32" s="41">
        <v>12</v>
      </c>
    </row>
    <row r="33" spans="1:86" ht="15.75" thickBot="1" x14ac:dyDescent="0.3">
      <c r="A33" s="7"/>
      <c r="B33" s="50" t="s">
        <v>85</v>
      </c>
      <c r="C33" s="80">
        <v>2500</v>
      </c>
      <c r="D33" s="81">
        <f>C33+2500</f>
        <v>5000</v>
      </c>
      <c r="E33" s="81">
        <f t="shared" ref="E33:BP33" si="0">D33+2500</f>
        <v>7500</v>
      </c>
      <c r="F33" s="81">
        <f t="shared" si="0"/>
        <v>10000</v>
      </c>
      <c r="G33" s="81">
        <f t="shared" si="0"/>
        <v>12500</v>
      </c>
      <c r="H33" s="81">
        <f t="shared" si="0"/>
        <v>15000</v>
      </c>
      <c r="I33" s="81">
        <f t="shared" si="0"/>
        <v>17500</v>
      </c>
      <c r="J33" s="81">
        <f t="shared" si="0"/>
        <v>20000</v>
      </c>
      <c r="K33" s="81">
        <f t="shared" si="0"/>
        <v>22500</v>
      </c>
      <c r="L33" s="81">
        <f t="shared" si="0"/>
        <v>25000</v>
      </c>
      <c r="M33" s="81">
        <f t="shared" si="0"/>
        <v>27500</v>
      </c>
      <c r="N33" s="82">
        <f t="shared" si="0"/>
        <v>30000</v>
      </c>
      <c r="O33" s="81">
        <f t="shared" si="0"/>
        <v>32500</v>
      </c>
      <c r="P33" s="81">
        <f t="shared" si="0"/>
        <v>35000</v>
      </c>
      <c r="Q33" s="81">
        <f t="shared" si="0"/>
        <v>37500</v>
      </c>
      <c r="R33" s="81">
        <f t="shared" si="0"/>
        <v>40000</v>
      </c>
      <c r="S33" s="81">
        <f t="shared" si="0"/>
        <v>42500</v>
      </c>
      <c r="T33" s="81">
        <f t="shared" si="0"/>
        <v>45000</v>
      </c>
      <c r="U33" s="81">
        <f t="shared" si="0"/>
        <v>47500</v>
      </c>
      <c r="V33" s="81">
        <f t="shared" si="0"/>
        <v>50000</v>
      </c>
      <c r="W33" s="81">
        <f t="shared" si="0"/>
        <v>52500</v>
      </c>
      <c r="X33" s="81">
        <f t="shared" si="0"/>
        <v>55000</v>
      </c>
      <c r="Y33" s="81">
        <f t="shared" si="0"/>
        <v>57500</v>
      </c>
      <c r="Z33" s="81">
        <f t="shared" si="0"/>
        <v>60000</v>
      </c>
      <c r="AA33" s="83">
        <f t="shared" si="0"/>
        <v>62500</v>
      </c>
      <c r="AB33" s="84">
        <f t="shared" si="0"/>
        <v>65000</v>
      </c>
      <c r="AC33" s="84">
        <f t="shared" si="0"/>
        <v>67500</v>
      </c>
      <c r="AD33" s="84">
        <f t="shared" si="0"/>
        <v>70000</v>
      </c>
      <c r="AE33" s="84">
        <f t="shared" si="0"/>
        <v>72500</v>
      </c>
      <c r="AF33" s="84">
        <f t="shared" si="0"/>
        <v>75000</v>
      </c>
      <c r="AG33" s="84">
        <f t="shared" si="0"/>
        <v>77500</v>
      </c>
      <c r="AH33" s="84">
        <f t="shared" si="0"/>
        <v>80000</v>
      </c>
      <c r="AI33" s="84">
        <f t="shared" si="0"/>
        <v>82500</v>
      </c>
      <c r="AJ33" s="84">
        <f t="shared" si="0"/>
        <v>85000</v>
      </c>
      <c r="AK33" s="84">
        <f t="shared" si="0"/>
        <v>87500</v>
      </c>
      <c r="AL33" s="85">
        <f t="shared" si="0"/>
        <v>90000</v>
      </c>
      <c r="AM33" s="84">
        <f t="shared" si="0"/>
        <v>92500</v>
      </c>
      <c r="AN33" s="84">
        <f t="shared" si="0"/>
        <v>95000</v>
      </c>
      <c r="AO33" s="84">
        <f t="shared" si="0"/>
        <v>97500</v>
      </c>
      <c r="AP33" s="84">
        <f t="shared" si="0"/>
        <v>100000</v>
      </c>
      <c r="AQ33" s="84">
        <f t="shared" si="0"/>
        <v>102500</v>
      </c>
      <c r="AR33" s="84">
        <f t="shared" si="0"/>
        <v>105000</v>
      </c>
      <c r="AS33" s="84">
        <f t="shared" si="0"/>
        <v>107500</v>
      </c>
      <c r="AT33" s="84">
        <f t="shared" si="0"/>
        <v>110000</v>
      </c>
      <c r="AU33" s="84">
        <f t="shared" si="0"/>
        <v>112500</v>
      </c>
      <c r="AV33" s="84">
        <f t="shared" si="0"/>
        <v>115000</v>
      </c>
      <c r="AW33" s="84">
        <f t="shared" si="0"/>
        <v>117500</v>
      </c>
      <c r="AX33" s="84">
        <f t="shared" si="0"/>
        <v>120000</v>
      </c>
      <c r="AY33" s="83">
        <f t="shared" si="0"/>
        <v>122500</v>
      </c>
      <c r="AZ33" s="84">
        <f t="shared" si="0"/>
        <v>125000</v>
      </c>
      <c r="BA33" s="84">
        <f t="shared" si="0"/>
        <v>127500</v>
      </c>
      <c r="BB33" s="84">
        <f t="shared" si="0"/>
        <v>130000</v>
      </c>
      <c r="BC33" s="84">
        <f t="shared" si="0"/>
        <v>132500</v>
      </c>
      <c r="BD33" s="84">
        <f t="shared" si="0"/>
        <v>135000</v>
      </c>
      <c r="BE33" s="84">
        <f t="shared" si="0"/>
        <v>137500</v>
      </c>
      <c r="BF33" s="84">
        <f t="shared" si="0"/>
        <v>140000</v>
      </c>
      <c r="BG33" s="84">
        <f t="shared" si="0"/>
        <v>142500</v>
      </c>
      <c r="BH33" s="84">
        <f t="shared" si="0"/>
        <v>145000</v>
      </c>
      <c r="BI33" s="84">
        <f t="shared" si="0"/>
        <v>147500</v>
      </c>
      <c r="BJ33" s="85">
        <f t="shared" si="0"/>
        <v>150000</v>
      </c>
      <c r="BK33" s="84">
        <f t="shared" si="0"/>
        <v>152500</v>
      </c>
      <c r="BL33" s="84">
        <f t="shared" si="0"/>
        <v>155000</v>
      </c>
      <c r="BM33" s="84">
        <f t="shared" si="0"/>
        <v>157500</v>
      </c>
      <c r="BN33" s="84">
        <f t="shared" si="0"/>
        <v>160000</v>
      </c>
      <c r="BO33" s="84">
        <f t="shared" si="0"/>
        <v>162500</v>
      </c>
      <c r="BP33" s="84">
        <f t="shared" si="0"/>
        <v>165000</v>
      </c>
      <c r="BQ33" s="84">
        <f t="shared" ref="BQ33:CH33" si="1">BP33+2500</f>
        <v>167500</v>
      </c>
      <c r="BR33" s="84">
        <f t="shared" si="1"/>
        <v>170000</v>
      </c>
      <c r="BS33" s="84">
        <f t="shared" si="1"/>
        <v>172500</v>
      </c>
      <c r="BT33" s="84">
        <f t="shared" si="1"/>
        <v>175000</v>
      </c>
      <c r="BU33" s="84">
        <f t="shared" si="1"/>
        <v>177500</v>
      </c>
      <c r="BV33" s="84">
        <f t="shared" si="1"/>
        <v>180000</v>
      </c>
      <c r="BW33" s="83">
        <f t="shared" si="1"/>
        <v>182500</v>
      </c>
      <c r="BX33" s="84">
        <f t="shared" si="1"/>
        <v>185000</v>
      </c>
      <c r="BY33" s="84">
        <f t="shared" si="1"/>
        <v>187500</v>
      </c>
      <c r="BZ33" s="84">
        <f t="shared" si="1"/>
        <v>190000</v>
      </c>
      <c r="CA33" s="84">
        <f t="shared" si="1"/>
        <v>192500</v>
      </c>
      <c r="CB33" s="84">
        <f t="shared" si="1"/>
        <v>195000</v>
      </c>
      <c r="CC33" s="84">
        <f t="shared" si="1"/>
        <v>197500</v>
      </c>
      <c r="CD33" s="84">
        <f t="shared" si="1"/>
        <v>200000</v>
      </c>
      <c r="CE33" s="84">
        <f t="shared" si="1"/>
        <v>202500</v>
      </c>
      <c r="CF33" s="84">
        <f t="shared" si="1"/>
        <v>205000</v>
      </c>
      <c r="CG33" s="84">
        <f t="shared" si="1"/>
        <v>207500</v>
      </c>
      <c r="CH33" s="85">
        <f t="shared" si="1"/>
        <v>210000</v>
      </c>
    </row>
    <row r="34" spans="1:86" s="8" customFormat="1" x14ac:dyDescent="0.25">
      <c r="A34" s="127" t="s">
        <v>76</v>
      </c>
      <c r="B34" s="88" t="s">
        <v>84</v>
      </c>
      <c r="C34" s="18">
        <f>C33*$C$17*((C35+C36)/1000)</f>
        <v>61.593750000000007</v>
      </c>
      <c r="D34" s="19">
        <f t="shared" ref="D34:BO34" si="2">D33*$C$17*((D35+D36)/1000)</f>
        <v>123.18750000000001</v>
      </c>
      <c r="E34" s="19">
        <f t="shared" si="2"/>
        <v>184.78125000000003</v>
      </c>
      <c r="F34" s="19">
        <f t="shared" si="2"/>
        <v>246.37500000000003</v>
      </c>
      <c r="G34" s="19">
        <f t="shared" si="2"/>
        <v>307.96875000000006</v>
      </c>
      <c r="H34" s="19">
        <f t="shared" si="2"/>
        <v>369.56250000000006</v>
      </c>
      <c r="I34" s="19">
        <f t="shared" si="2"/>
        <v>431.15625000000011</v>
      </c>
      <c r="J34" s="19">
        <f t="shared" si="2"/>
        <v>492.75000000000006</v>
      </c>
      <c r="K34" s="19">
        <f t="shared" si="2"/>
        <v>554.34375</v>
      </c>
      <c r="L34" s="19">
        <f t="shared" si="2"/>
        <v>615.93750000000011</v>
      </c>
      <c r="M34" s="19">
        <f t="shared" si="2"/>
        <v>677.53125000000011</v>
      </c>
      <c r="N34" s="20">
        <f t="shared" si="2"/>
        <v>739.12500000000011</v>
      </c>
      <c r="O34" s="18">
        <f t="shared" si="2"/>
        <v>800.71875000000011</v>
      </c>
      <c r="P34" s="19">
        <f t="shared" si="2"/>
        <v>862.31250000000023</v>
      </c>
      <c r="Q34" s="19">
        <f t="shared" si="2"/>
        <v>923.90625000000011</v>
      </c>
      <c r="R34" s="19">
        <f t="shared" si="2"/>
        <v>985.50000000000011</v>
      </c>
      <c r="S34" s="19">
        <f t="shared" si="2"/>
        <v>1047.0937500000002</v>
      </c>
      <c r="T34" s="19">
        <f t="shared" si="2"/>
        <v>1108.6875</v>
      </c>
      <c r="U34" s="19">
        <f t="shared" si="2"/>
        <v>1170.2812500000002</v>
      </c>
      <c r="V34" s="19">
        <f t="shared" si="2"/>
        <v>1231.8750000000002</v>
      </c>
      <c r="W34" s="19">
        <f t="shared" si="2"/>
        <v>1293.46875</v>
      </c>
      <c r="X34" s="19">
        <f t="shared" si="2"/>
        <v>1355.0625000000002</v>
      </c>
      <c r="Y34" s="19">
        <f t="shared" si="2"/>
        <v>1416.6562500000002</v>
      </c>
      <c r="Z34" s="20">
        <f t="shared" si="2"/>
        <v>1478.2500000000002</v>
      </c>
      <c r="AA34" s="18">
        <f t="shared" si="2"/>
        <v>1539.8437500000002</v>
      </c>
      <c r="AB34" s="19">
        <f t="shared" si="2"/>
        <v>1601.4375000000002</v>
      </c>
      <c r="AC34" s="19">
        <f t="shared" si="2"/>
        <v>1663.0312500000002</v>
      </c>
      <c r="AD34" s="19">
        <f t="shared" si="2"/>
        <v>1724.6250000000005</v>
      </c>
      <c r="AE34" s="19">
        <f t="shared" si="2"/>
        <v>1786.2187500000002</v>
      </c>
      <c r="AF34" s="19">
        <f t="shared" si="2"/>
        <v>1847.8125000000002</v>
      </c>
      <c r="AG34" s="19">
        <f t="shared" si="2"/>
        <v>1909.4062500000005</v>
      </c>
      <c r="AH34" s="19">
        <f t="shared" si="2"/>
        <v>1971.0000000000002</v>
      </c>
      <c r="AI34" s="19">
        <f t="shared" si="2"/>
        <v>2032.5937500000002</v>
      </c>
      <c r="AJ34" s="19">
        <f t="shared" si="2"/>
        <v>2094.1875000000005</v>
      </c>
      <c r="AK34" s="19">
        <f t="shared" si="2"/>
        <v>2155.7812500000005</v>
      </c>
      <c r="AL34" s="20">
        <f t="shared" si="2"/>
        <v>2217.375</v>
      </c>
      <c r="AM34" s="18">
        <f t="shared" si="2"/>
        <v>2278.9687500000005</v>
      </c>
      <c r="AN34" s="19">
        <f t="shared" si="2"/>
        <v>2340.5625000000005</v>
      </c>
      <c r="AO34" s="19">
        <f t="shared" si="2"/>
        <v>2402.15625</v>
      </c>
      <c r="AP34" s="19">
        <f t="shared" si="2"/>
        <v>2463.7500000000005</v>
      </c>
      <c r="AQ34" s="19">
        <f t="shared" si="2"/>
        <v>2525.3437500000005</v>
      </c>
      <c r="AR34" s="19">
        <f t="shared" si="2"/>
        <v>2586.9375</v>
      </c>
      <c r="AS34" s="19">
        <f t="shared" si="2"/>
        <v>2648.5312500000005</v>
      </c>
      <c r="AT34" s="19">
        <f t="shared" si="2"/>
        <v>2710.1250000000005</v>
      </c>
      <c r="AU34" s="19">
        <f t="shared" si="2"/>
        <v>2771.71875</v>
      </c>
      <c r="AV34" s="19">
        <f t="shared" si="2"/>
        <v>2833.3125000000005</v>
      </c>
      <c r="AW34" s="19">
        <f t="shared" si="2"/>
        <v>2894.9062500000005</v>
      </c>
      <c r="AX34" s="20">
        <f t="shared" si="2"/>
        <v>2956.5000000000005</v>
      </c>
      <c r="AY34" s="18">
        <f t="shared" si="2"/>
        <v>3018.0937500000005</v>
      </c>
      <c r="AZ34" s="19">
        <f t="shared" si="2"/>
        <v>3079.6875000000005</v>
      </c>
      <c r="BA34" s="19">
        <f t="shared" si="2"/>
        <v>3141.2812500000005</v>
      </c>
      <c r="BB34" s="19">
        <f t="shared" si="2"/>
        <v>3202.8750000000005</v>
      </c>
      <c r="BC34" s="19">
        <f t="shared" si="2"/>
        <v>3264.4687500000005</v>
      </c>
      <c r="BD34" s="19">
        <f t="shared" si="2"/>
        <v>3326.0625000000005</v>
      </c>
      <c r="BE34" s="19">
        <f t="shared" si="2"/>
        <v>3387.6562500000005</v>
      </c>
      <c r="BF34" s="19">
        <f t="shared" si="2"/>
        <v>3449.2500000000009</v>
      </c>
      <c r="BG34" s="19">
        <f t="shared" si="2"/>
        <v>3510.8437500000005</v>
      </c>
      <c r="BH34" s="19">
        <f t="shared" si="2"/>
        <v>3572.4375000000005</v>
      </c>
      <c r="BI34" s="19">
        <f t="shared" si="2"/>
        <v>3634.0312500000009</v>
      </c>
      <c r="BJ34" s="20">
        <f t="shared" si="2"/>
        <v>3695.6250000000005</v>
      </c>
      <c r="BK34" s="18">
        <f t="shared" si="2"/>
        <v>3757.2187500000005</v>
      </c>
      <c r="BL34" s="19">
        <f t="shared" si="2"/>
        <v>3818.8125000000009</v>
      </c>
      <c r="BM34" s="19">
        <f t="shared" si="2"/>
        <v>3880.4062500000005</v>
      </c>
      <c r="BN34" s="19">
        <f t="shared" si="2"/>
        <v>3942.0000000000005</v>
      </c>
      <c r="BO34" s="19">
        <f t="shared" si="2"/>
        <v>4003.5937500000009</v>
      </c>
      <c r="BP34" s="19">
        <f t="shared" ref="BP34:CH34" si="3">BP33*$C$17*((BP35+BP36)/1000)</f>
        <v>4065.1875000000005</v>
      </c>
      <c r="BQ34" s="19">
        <f t="shared" si="3"/>
        <v>4126.7812500000009</v>
      </c>
      <c r="BR34" s="19">
        <f t="shared" si="3"/>
        <v>4188.3750000000009</v>
      </c>
      <c r="BS34" s="19">
        <f t="shared" si="3"/>
        <v>4249.96875</v>
      </c>
      <c r="BT34" s="19">
        <f t="shared" si="3"/>
        <v>4311.5625000000009</v>
      </c>
      <c r="BU34" s="19">
        <f t="shared" si="3"/>
        <v>4373.1562500000009</v>
      </c>
      <c r="BV34" s="20">
        <f t="shared" si="3"/>
        <v>4434.75</v>
      </c>
      <c r="BW34" s="18">
        <f t="shared" si="3"/>
        <v>4496.3437500000009</v>
      </c>
      <c r="BX34" s="19">
        <f t="shared" si="3"/>
        <v>4557.9375000000009</v>
      </c>
      <c r="BY34" s="19">
        <f t="shared" si="3"/>
        <v>4619.53125</v>
      </c>
      <c r="BZ34" s="19">
        <f t="shared" si="3"/>
        <v>4681.1250000000009</v>
      </c>
      <c r="CA34" s="19">
        <f t="shared" si="3"/>
        <v>4742.7187500000009</v>
      </c>
      <c r="CB34" s="19">
        <f t="shared" si="3"/>
        <v>4804.3125</v>
      </c>
      <c r="CC34" s="19">
        <f t="shared" si="3"/>
        <v>4865.9062500000009</v>
      </c>
      <c r="CD34" s="19">
        <f t="shared" si="3"/>
        <v>4927.5000000000009</v>
      </c>
      <c r="CE34" s="19">
        <f t="shared" si="3"/>
        <v>4989.09375</v>
      </c>
      <c r="CF34" s="19">
        <f t="shared" si="3"/>
        <v>5050.6875000000009</v>
      </c>
      <c r="CG34" s="19">
        <f t="shared" si="3"/>
        <v>5112.2812500000009</v>
      </c>
      <c r="CH34" s="20">
        <f t="shared" si="3"/>
        <v>5173.875</v>
      </c>
    </row>
    <row r="35" spans="1:86" x14ac:dyDescent="0.25">
      <c r="A35" s="12"/>
      <c r="B35" s="89" t="s">
        <v>87</v>
      </c>
      <c r="C35" s="112">
        <f t="shared" ref="C35:AH35" si="4">IF($C$8="Yes",$C$20*$C$22*$C$23,0)</f>
        <v>0</v>
      </c>
      <c r="D35" s="113">
        <f t="shared" si="4"/>
        <v>0</v>
      </c>
      <c r="E35" s="113">
        <f t="shared" si="4"/>
        <v>0</v>
      </c>
      <c r="F35" s="113">
        <f t="shared" si="4"/>
        <v>0</v>
      </c>
      <c r="G35" s="113">
        <f t="shared" si="4"/>
        <v>0</v>
      </c>
      <c r="H35" s="113">
        <f t="shared" si="4"/>
        <v>0</v>
      </c>
      <c r="I35" s="113">
        <f t="shared" si="4"/>
        <v>0</v>
      </c>
      <c r="J35" s="113">
        <f t="shared" si="4"/>
        <v>0</v>
      </c>
      <c r="K35" s="113">
        <f t="shared" si="4"/>
        <v>0</v>
      </c>
      <c r="L35" s="113">
        <f t="shared" si="4"/>
        <v>0</v>
      </c>
      <c r="M35" s="113">
        <f t="shared" si="4"/>
        <v>0</v>
      </c>
      <c r="N35" s="114">
        <f t="shared" si="4"/>
        <v>0</v>
      </c>
      <c r="O35" s="112">
        <f t="shared" si="4"/>
        <v>0</v>
      </c>
      <c r="P35" s="113">
        <f t="shared" si="4"/>
        <v>0</v>
      </c>
      <c r="Q35" s="113">
        <f t="shared" si="4"/>
        <v>0</v>
      </c>
      <c r="R35" s="113">
        <f t="shared" si="4"/>
        <v>0</v>
      </c>
      <c r="S35" s="113">
        <f t="shared" si="4"/>
        <v>0</v>
      </c>
      <c r="T35" s="113">
        <f t="shared" si="4"/>
        <v>0</v>
      </c>
      <c r="U35" s="113">
        <f t="shared" si="4"/>
        <v>0</v>
      </c>
      <c r="V35" s="113">
        <f t="shared" si="4"/>
        <v>0</v>
      </c>
      <c r="W35" s="113">
        <f t="shared" si="4"/>
        <v>0</v>
      </c>
      <c r="X35" s="113">
        <f t="shared" si="4"/>
        <v>0</v>
      </c>
      <c r="Y35" s="113">
        <f t="shared" si="4"/>
        <v>0</v>
      </c>
      <c r="Z35" s="114">
        <f t="shared" si="4"/>
        <v>0</v>
      </c>
      <c r="AA35" s="112">
        <f t="shared" si="4"/>
        <v>0</v>
      </c>
      <c r="AB35" s="113">
        <f t="shared" si="4"/>
        <v>0</v>
      </c>
      <c r="AC35" s="113">
        <f t="shared" si="4"/>
        <v>0</v>
      </c>
      <c r="AD35" s="113">
        <f t="shared" si="4"/>
        <v>0</v>
      </c>
      <c r="AE35" s="113">
        <f t="shared" si="4"/>
        <v>0</v>
      </c>
      <c r="AF35" s="113">
        <f t="shared" si="4"/>
        <v>0</v>
      </c>
      <c r="AG35" s="113">
        <f t="shared" si="4"/>
        <v>0</v>
      </c>
      <c r="AH35" s="113">
        <f t="shared" si="4"/>
        <v>0</v>
      </c>
      <c r="AI35" s="113">
        <f t="shared" ref="AI35:BN35" si="5">IF($C$8="Yes",$C$20*$C$22*$C$23,0)</f>
        <v>0</v>
      </c>
      <c r="AJ35" s="113">
        <f t="shared" si="5"/>
        <v>0</v>
      </c>
      <c r="AK35" s="113">
        <f t="shared" si="5"/>
        <v>0</v>
      </c>
      <c r="AL35" s="114">
        <f t="shared" si="5"/>
        <v>0</v>
      </c>
      <c r="AM35" s="112">
        <f t="shared" si="5"/>
        <v>0</v>
      </c>
      <c r="AN35" s="113">
        <f t="shared" si="5"/>
        <v>0</v>
      </c>
      <c r="AO35" s="113">
        <f t="shared" si="5"/>
        <v>0</v>
      </c>
      <c r="AP35" s="113">
        <f t="shared" si="5"/>
        <v>0</v>
      </c>
      <c r="AQ35" s="113">
        <f t="shared" si="5"/>
        <v>0</v>
      </c>
      <c r="AR35" s="113">
        <f t="shared" si="5"/>
        <v>0</v>
      </c>
      <c r="AS35" s="113">
        <f t="shared" si="5"/>
        <v>0</v>
      </c>
      <c r="AT35" s="113">
        <f t="shared" si="5"/>
        <v>0</v>
      </c>
      <c r="AU35" s="113">
        <f t="shared" si="5"/>
        <v>0</v>
      </c>
      <c r="AV35" s="113">
        <f t="shared" si="5"/>
        <v>0</v>
      </c>
      <c r="AW35" s="113">
        <f t="shared" si="5"/>
        <v>0</v>
      </c>
      <c r="AX35" s="114">
        <f t="shared" si="5"/>
        <v>0</v>
      </c>
      <c r="AY35" s="112">
        <f t="shared" si="5"/>
        <v>0</v>
      </c>
      <c r="AZ35" s="113">
        <f t="shared" si="5"/>
        <v>0</v>
      </c>
      <c r="BA35" s="113">
        <f t="shared" si="5"/>
        <v>0</v>
      </c>
      <c r="BB35" s="113">
        <f t="shared" si="5"/>
        <v>0</v>
      </c>
      <c r="BC35" s="113">
        <f t="shared" si="5"/>
        <v>0</v>
      </c>
      <c r="BD35" s="113">
        <f t="shared" si="5"/>
        <v>0</v>
      </c>
      <c r="BE35" s="113">
        <f t="shared" si="5"/>
        <v>0</v>
      </c>
      <c r="BF35" s="113">
        <f t="shared" si="5"/>
        <v>0</v>
      </c>
      <c r="BG35" s="113">
        <f t="shared" si="5"/>
        <v>0</v>
      </c>
      <c r="BH35" s="113">
        <f t="shared" si="5"/>
        <v>0</v>
      </c>
      <c r="BI35" s="113">
        <f t="shared" si="5"/>
        <v>0</v>
      </c>
      <c r="BJ35" s="114">
        <f t="shared" si="5"/>
        <v>0</v>
      </c>
      <c r="BK35" s="112">
        <f t="shared" si="5"/>
        <v>0</v>
      </c>
      <c r="BL35" s="113">
        <f t="shared" si="5"/>
        <v>0</v>
      </c>
      <c r="BM35" s="113">
        <f t="shared" si="5"/>
        <v>0</v>
      </c>
      <c r="BN35" s="113">
        <f t="shared" si="5"/>
        <v>0</v>
      </c>
      <c r="BO35" s="113">
        <f t="shared" ref="BO35:CH35" si="6">IF($C$8="Yes",$C$20*$C$22*$C$23,0)</f>
        <v>0</v>
      </c>
      <c r="BP35" s="113">
        <f t="shared" si="6"/>
        <v>0</v>
      </c>
      <c r="BQ35" s="113">
        <f t="shared" si="6"/>
        <v>0</v>
      </c>
      <c r="BR35" s="113">
        <f t="shared" si="6"/>
        <v>0</v>
      </c>
      <c r="BS35" s="113">
        <f t="shared" si="6"/>
        <v>0</v>
      </c>
      <c r="BT35" s="113">
        <f t="shared" si="6"/>
        <v>0</v>
      </c>
      <c r="BU35" s="113">
        <f t="shared" si="6"/>
        <v>0</v>
      </c>
      <c r="BV35" s="114">
        <f t="shared" si="6"/>
        <v>0</v>
      </c>
      <c r="BW35" s="112">
        <f t="shared" si="6"/>
        <v>0</v>
      </c>
      <c r="BX35" s="113">
        <f t="shared" si="6"/>
        <v>0</v>
      </c>
      <c r="BY35" s="113">
        <f t="shared" si="6"/>
        <v>0</v>
      </c>
      <c r="BZ35" s="113">
        <f t="shared" si="6"/>
        <v>0</v>
      </c>
      <c r="CA35" s="113">
        <f t="shared" si="6"/>
        <v>0</v>
      </c>
      <c r="CB35" s="113">
        <f t="shared" si="6"/>
        <v>0</v>
      </c>
      <c r="CC35" s="113">
        <f t="shared" si="6"/>
        <v>0</v>
      </c>
      <c r="CD35" s="113">
        <f t="shared" si="6"/>
        <v>0</v>
      </c>
      <c r="CE35" s="113">
        <f t="shared" si="6"/>
        <v>0</v>
      </c>
      <c r="CF35" s="113">
        <f t="shared" si="6"/>
        <v>0</v>
      </c>
      <c r="CG35" s="113">
        <f t="shared" si="6"/>
        <v>0</v>
      </c>
      <c r="CH35" s="114">
        <f t="shared" si="6"/>
        <v>0</v>
      </c>
    </row>
    <row r="36" spans="1:86" ht="15.75" thickBot="1" x14ac:dyDescent="0.3">
      <c r="A36" s="16"/>
      <c r="B36" s="90" t="s">
        <v>88</v>
      </c>
      <c r="C36" s="128">
        <f t="shared" ref="C36:AH36" si="7">IF($C$9="Yes",$C$24*$C$26*$C$27,0)</f>
        <v>0.81</v>
      </c>
      <c r="D36" s="129">
        <f t="shared" si="7"/>
        <v>0.81</v>
      </c>
      <c r="E36" s="129">
        <f t="shared" si="7"/>
        <v>0.81</v>
      </c>
      <c r="F36" s="129">
        <f t="shared" si="7"/>
        <v>0.81</v>
      </c>
      <c r="G36" s="129">
        <f t="shared" si="7"/>
        <v>0.81</v>
      </c>
      <c r="H36" s="129">
        <f t="shared" si="7"/>
        <v>0.81</v>
      </c>
      <c r="I36" s="129">
        <f t="shared" si="7"/>
        <v>0.81</v>
      </c>
      <c r="J36" s="129">
        <f t="shared" si="7"/>
        <v>0.81</v>
      </c>
      <c r="K36" s="129">
        <f t="shared" si="7"/>
        <v>0.81</v>
      </c>
      <c r="L36" s="129">
        <f t="shared" si="7"/>
        <v>0.81</v>
      </c>
      <c r="M36" s="129">
        <f t="shared" si="7"/>
        <v>0.81</v>
      </c>
      <c r="N36" s="130">
        <f t="shared" si="7"/>
        <v>0.81</v>
      </c>
      <c r="O36" s="128">
        <f t="shared" si="7"/>
        <v>0.81</v>
      </c>
      <c r="P36" s="129">
        <f t="shared" si="7"/>
        <v>0.81</v>
      </c>
      <c r="Q36" s="129">
        <f t="shared" si="7"/>
        <v>0.81</v>
      </c>
      <c r="R36" s="129">
        <f t="shared" si="7"/>
        <v>0.81</v>
      </c>
      <c r="S36" s="129">
        <f t="shared" si="7"/>
        <v>0.81</v>
      </c>
      <c r="T36" s="129">
        <f t="shared" si="7"/>
        <v>0.81</v>
      </c>
      <c r="U36" s="129">
        <f t="shared" si="7"/>
        <v>0.81</v>
      </c>
      <c r="V36" s="129">
        <f t="shared" si="7"/>
        <v>0.81</v>
      </c>
      <c r="W36" s="129">
        <f t="shared" si="7"/>
        <v>0.81</v>
      </c>
      <c r="X36" s="129">
        <f t="shared" si="7"/>
        <v>0.81</v>
      </c>
      <c r="Y36" s="129">
        <f t="shared" si="7"/>
        <v>0.81</v>
      </c>
      <c r="Z36" s="130">
        <f t="shared" si="7"/>
        <v>0.81</v>
      </c>
      <c r="AA36" s="128">
        <f t="shared" si="7"/>
        <v>0.81</v>
      </c>
      <c r="AB36" s="129">
        <f t="shared" si="7"/>
        <v>0.81</v>
      </c>
      <c r="AC36" s="129">
        <f t="shared" si="7"/>
        <v>0.81</v>
      </c>
      <c r="AD36" s="129">
        <f t="shared" si="7"/>
        <v>0.81</v>
      </c>
      <c r="AE36" s="129">
        <f t="shared" si="7"/>
        <v>0.81</v>
      </c>
      <c r="AF36" s="129">
        <f t="shared" si="7"/>
        <v>0.81</v>
      </c>
      <c r="AG36" s="129">
        <f t="shared" si="7"/>
        <v>0.81</v>
      </c>
      <c r="AH36" s="129">
        <f t="shared" si="7"/>
        <v>0.81</v>
      </c>
      <c r="AI36" s="129">
        <f t="shared" ref="AI36:BN36" si="8">IF($C$9="Yes",$C$24*$C$26*$C$27,0)</f>
        <v>0.81</v>
      </c>
      <c r="AJ36" s="129">
        <f t="shared" si="8"/>
        <v>0.81</v>
      </c>
      <c r="AK36" s="129">
        <f t="shared" si="8"/>
        <v>0.81</v>
      </c>
      <c r="AL36" s="130">
        <f t="shared" si="8"/>
        <v>0.81</v>
      </c>
      <c r="AM36" s="128">
        <f t="shared" si="8"/>
        <v>0.81</v>
      </c>
      <c r="AN36" s="129">
        <f t="shared" si="8"/>
        <v>0.81</v>
      </c>
      <c r="AO36" s="129">
        <f t="shared" si="8"/>
        <v>0.81</v>
      </c>
      <c r="AP36" s="129">
        <f t="shared" si="8"/>
        <v>0.81</v>
      </c>
      <c r="AQ36" s="129">
        <f t="shared" si="8"/>
        <v>0.81</v>
      </c>
      <c r="AR36" s="129">
        <f t="shared" si="8"/>
        <v>0.81</v>
      </c>
      <c r="AS36" s="129">
        <f t="shared" si="8"/>
        <v>0.81</v>
      </c>
      <c r="AT36" s="129">
        <f t="shared" si="8"/>
        <v>0.81</v>
      </c>
      <c r="AU36" s="129">
        <f t="shared" si="8"/>
        <v>0.81</v>
      </c>
      <c r="AV36" s="129">
        <f t="shared" si="8"/>
        <v>0.81</v>
      </c>
      <c r="AW36" s="129">
        <f t="shared" si="8"/>
        <v>0.81</v>
      </c>
      <c r="AX36" s="130">
        <f t="shared" si="8"/>
        <v>0.81</v>
      </c>
      <c r="AY36" s="128">
        <f t="shared" si="8"/>
        <v>0.81</v>
      </c>
      <c r="AZ36" s="129">
        <f t="shared" si="8"/>
        <v>0.81</v>
      </c>
      <c r="BA36" s="129">
        <f t="shared" si="8"/>
        <v>0.81</v>
      </c>
      <c r="BB36" s="129">
        <f t="shared" si="8"/>
        <v>0.81</v>
      </c>
      <c r="BC36" s="129">
        <f t="shared" si="8"/>
        <v>0.81</v>
      </c>
      <c r="BD36" s="129">
        <f t="shared" si="8"/>
        <v>0.81</v>
      </c>
      <c r="BE36" s="129">
        <f t="shared" si="8"/>
        <v>0.81</v>
      </c>
      <c r="BF36" s="129">
        <f t="shared" si="8"/>
        <v>0.81</v>
      </c>
      <c r="BG36" s="129">
        <f t="shared" si="8"/>
        <v>0.81</v>
      </c>
      <c r="BH36" s="129">
        <f t="shared" si="8"/>
        <v>0.81</v>
      </c>
      <c r="BI36" s="129">
        <f t="shared" si="8"/>
        <v>0.81</v>
      </c>
      <c r="BJ36" s="130">
        <f t="shared" si="8"/>
        <v>0.81</v>
      </c>
      <c r="BK36" s="128">
        <f t="shared" si="8"/>
        <v>0.81</v>
      </c>
      <c r="BL36" s="129">
        <f t="shared" si="8"/>
        <v>0.81</v>
      </c>
      <c r="BM36" s="129">
        <f t="shared" si="8"/>
        <v>0.81</v>
      </c>
      <c r="BN36" s="129">
        <f t="shared" si="8"/>
        <v>0.81</v>
      </c>
      <c r="BO36" s="129">
        <f t="shared" ref="BO36:CH36" si="9">IF($C$9="Yes",$C$24*$C$26*$C$27,0)</f>
        <v>0.81</v>
      </c>
      <c r="BP36" s="129">
        <f t="shared" si="9"/>
        <v>0.81</v>
      </c>
      <c r="BQ36" s="129">
        <f t="shared" si="9"/>
        <v>0.81</v>
      </c>
      <c r="BR36" s="129">
        <f t="shared" si="9"/>
        <v>0.81</v>
      </c>
      <c r="BS36" s="129">
        <f t="shared" si="9"/>
        <v>0.81</v>
      </c>
      <c r="BT36" s="129">
        <f t="shared" si="9"/>
        <v>0.81</v>
      </c>
      <c r="BU36" s="129">
        <f t="shared" si="9"/>
        <v>0.81</v>
      </c>
      <c r="BV36" s="130">
        <f t="shared" si="9"/>
        <v>0.81</v>
      </c>
      <c r="BW36" s="128">
        <f t="shared" si="9"/>
        <v>0.81</v>
      </c>
      <c r="BX36" s="129">
        <f t="shared" si="9"/>
        <v>0.81</v>
      </c>
      <c r="BY36" s="129">
        <f t="shared" si="9"/>
        <v>0.81</v>
      </c>
      <c r="BZ36" s="129">
        <f t="shared" si="9"/>
        <v>0.81</v>
      </c>
      <c r="CA36" s="129">
        <f t="shared" si="9"/>
        <v>0.81</v>
      </c>
      <c r="CB36" s="129">
        <f t="shared" si="9"/>
        <v>0.81</v>
      </c>
      <c r="CC36" s="129">
        <f t="shared" si="9"/>
        <v>0.81</v>
      </c>
      <c r="CD36" s="129">
        <f t="shared" si="9"/>
        <v>0.81</v>
      </c>
      <c r="CE36" s="129">
        <f t="shared" si="9"/>
        <v>0.81</v>
      </c>
      <c r="CF36" s="129">
        <f t="shared" si="9"/>
        <v>0.81</v>
      </c>
      <c r="CG36" s="129">
        <f t="shared" si="9"/>
        <v>0.81</v>
      </c>
      <c r="CH36" s="130">
        <f t="shared" si="9"/>
        <v>0.81</v>
      </c>
    </row>
    <row r="37" spans="1:86" x14ac:dyDescent="0.25">
      <c r="A37" s="7"/>
      <c r="D37" s="5"/>
      <c r="E37" s="5"/>
      <c r="F37" s="5"/>
      <c r="G37" s="10"/>
      <c r="H37" s="5"/>
      <c r="I37" s="5"/>
      <c r="J37" s="5"/>
      <c r="K37" s="5"/>
      <c r="L37" s="5"/>
      <c r="M37" s="5"/>
      <c r="N37" s="5"/>
      <c r="O37" s="5"/>
      <c r="P37" s="5"/>
      <c r="Q37" s="5"/>
      <c r="R37" s="5"/>
      <c r="S37" s="5"/>
      <c r="T37" s="5"/>
      <c r="U37" s="5"/>
      <c r="V37" s="5"/>
      <c r="W37" s="5"/>
      <c r="X37" s="5"/>
      <c r="Y37" s="5"/>
      <c r="Z37" s="5"/>
      <c r="AA37" s="5"/>
    </row>
    <row r="38" spans="1:86" x14ac:dyDescent="0.25">
      <c r="D38" s="5"/>
      <c r="E38" s="5"/>
      <c r="F38" s="5"/>
      <c r="G38" s="10"/>
      <c r="H38" s="5"/>
      <c r="I38" s="5"/>
      <c r="J38" s="5"/>
      <c r="K38" s="5"/>
      <c r="L38" s="5"/>
      <c r="M38" s="5"/>
      <c r="N38" s="5"/>
      <c r="O38" s="5"/>
      <c r="P38" s="5"/>
      <c r="Q38" s="5"/>
      <c r="R38" s="5"/>
      <c r="S38" s="5"/>
      <c r="T38" s="5"/>
      <c r="U38" s="5"/>
      <c r="V38" s="5"/>
      <c r="W38" s="5"/>
      <c r="X38" s="5"/>
      <c r="Y38" s="5"/>
      <c r="Z38" s="5"/>
      <c r="AA38" s="5"/>
    </row>
    <row r="39" spans="1:86" ht="15.75" thickBot="1" x14ac:dyDescent="0.3">
      <c r="C39" s="92" t="s">
        <v>59</v>
      </c>
      <c r="N39" s="4"/>
      <c r="O39" s="4"/>
      <c r="P39" s="4"/>
      <c r="Q39" s="4"/>
      <c r="R39" s="4"/>
      <c r="S39" s="4"/>
      <c r="T39" s="4"/>
      <c r="U39" s="4"/>
      <c r="V39" s="2"/>
    </row>
    <row r="40" spans="1:86" ht="15.75" thickBot="1" x14ac:dyDescent="0.3">
      <c r="C40" s="13" t="s">
        <v>0</v>
      </c>
      <c r="D40" s="13">
        <v>1</v>
      </c>
      <c r="E40" s="14">
        <v>2</v>
      </c>
      <c r="F40" s="14">
        <v>3</v>
      </c>
      <c r="G40" s="14">
        <v>4</v>
      </c>
      <c r="H40" s="14">
        <v>5</v>
      </c>
      <c r="I40" s="14">
        <v>6</v>
      </c>
      <c r="J40" s="15">
        <v>7</v>
      </c>
      <c r="R40" s="4"/>
      <c r="S40" s="4"/>
      <c r="T40" s="4"/>
      <c r="U40" s="4"/>
      <c r="V40" s="4"/>
      <c r="W40" s="4"/>
      <c r="X40" s="4"/>
      <c r="Y40" s="2"/>
    </row>
    <row r="41" spans="1:86" ht="15.75" thickBot="1" x14ac:dyDescent="0.3">
      <c r="C41" s="109" t="s">
        <v>84</v>
      </c>
      <c r="D41" s="23">
        <f>SUM(C34:N34)</f>
        <v>4804.3125000000009</v>
      </c>
      <c r="E41" s="21">
        <f>SUM(O34:Z34)</f>
        <v>13673.8125</v>
      </c>
      <c r="F41" s="21">
        <f>SUM(AA34:AL34)</f>
        <v>22543.312500000004</v>
      </c>
      <c r="G41" s="21">
        <f>SUM(AM34:AX34)</f>
        <v>31412.812500000004</v>
      </c>
      <c r="H41" s="21">
        <f>SUM(AY34:BJ34)</f>
        <v>40282.312500000007</v>
      </c>
      <c r="I41" s="21">
        <f>SUM(BK34:BV34)</f>
        <v>49151.8125</v>
      </c>
      <c r="J41" s="22">
        <f>SUM(BW34:CH34)</f>
        <v>58021.312500000007</v>
      </c>
      <c r="R41" s="4"/>
      <c r="S41" s="4"/>
      <c r="T41" s="4"/>
      <c r="U41" s="4"/>
      <c r="V41" s="4"/>
      <c r="W41" s="4"/>
      <c r="X41" s="4"/>
      <c r="Y41" s="2"/>
    </row>
    <row r="42" spans="1:86" ht="15.75" thickBot="1" x14ac:dyDescent="0.3">
      <c r="C42" s="24" t="s">
        <v>1</v>
      </c>
      <c r="D42" s="23">
        <f>D41</f>
        <v>4804.3125000000009</v>
      </c>
      <c r="E42" s="21">
        <f>E41+D42</f>
        <v>18478.125</v>
      </c>
      <c r="F42" s="21">
        <f t="shared" ref="F42:J42" si="10">F41+E42</f>
        <v>41021.4375</v>
      </c>
      <c r="G42" s="21">
        <f t="shared" si="10"/>
        <v>72434.25</v>
      </c>
      <c r="H42" s="21">
        <f t="shared" si="10"/>
        <v>112716.5625</v>
      </c>
      <c r="I42" s="21">
        <f t="shared" si="10"/>
        <v>161868.375</v>
      </c>
      <c r="J42" s="22">
        <f t="shared" si="10"/>
        <v>219889.6875</v>
      </c>
      <c r="R42" s="4"/>
      <c r="S42" s="4"/>
      <c r="T42" s="4"/>
      <c r="U42" s="4"/>
      <c r="V42" s="4"/>
      <c r="W42" s="4"/>
      <c r="X42" s="4"/>
      <c r="Y42" s="2"/>
    </row>
    <row r="50" spans="1:4" x14ac:dyDescent="0.25">
      <c r="A50" t="s">
        <v>42</v>
      </c>
      <c r="B50" t="s">
        <v>44</v>
      </c>
      <c r="C50" t="s">
        <v>40</v>
      </c>
      <c r="D50" t="s">
        <v>46</v>
      </c>
    </row>
    <row r="51" spans="1:4" x14ac:dyDescent="0.25">
      <c r="A51" t="s">
        <v>43</v>
      </c>
      <c r="B51" t="s">
        <v>34</v>
      </c>
      <c r="C51" t="s">
        <v>41</v>
      </c>
      <c r="D51" t="s">
        <v>47</v>
      </c>
    </row>
    <row r="52" spans="1:4" x14ac:dyDescent="0.25">
      <c r="B52" t="s">
        <v>45</v>
      </c>
    </row>
  </sheetData>
  <mergeCells count="15">
    <mergeCell ref="BK31:BV31"/>
    <mergeCell ref="BW31:CH31"/>
    <mergeCell ref="C31:N31"/>
    <mergeCell ref="O31:Z31"/>
    <mergeCell ref="AA31:AL31"/>
    <mergeCell ref="AM31:AX31"/>
    <mergeCell ref="AY31:BJ31"/>
    <mergeCell ref="C1:J1"/>
    <mergeCell ref="A20:A21"/>
    <mergeCell ref="B20:B21"/>
    <mergeCell ref="A24:A25"/>
    <mergeCell ref="B24:B25"/>
    <mergeCell ref="F7:M7"/>
    <mergeCell ref="F8:O8"/>
    <mergeCell ref="F10:M10"/>
  </mergeCells>
  <dataValidations count="3">
    <dataValidation type="list" allowBlank="1" showInputMessage="1" showErrorMessage="1" sqref="C10">
      <formula1>$B$49:$B$52</formula1>
    </dataValidation>
    <dataValidation type="list" allowBlank="1" showInputMessage="1" showErrorMessage="1" sqref="C8:C9 C11">
      <formula1>$D$49:$D$51</formula1>
    </dataValidation>
    <dataValidation type="list" allowBlank="1" showInputMessage="1" showErrorMessage="1" sqref="C7">
      <formula1>$A$49:$A$51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WASH</vt:lpstr>
      <vt:lpstr>Water Access</vt:lpstr>
      <vt:lpstr>WASH!_ftnref3</vt:lpstr>
      <vt:lpstr>WASH!_ftnref4</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Harvey</dc:creator>
  <cp:lastModifiedBy>Adam Harvey</cp:lastModifiedBy>
  <dcterms:created xsi:type="dcterms:W3CDTF">2014-01-09T05:42:28Z</dcterms:created>
  <dcterms:modified xsi:type="dcterms:W3CDTF">2014-04-25T06:13:40Z</dcterms:modified>
</cp:coreProperties>
</file>