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HWT and IWT/Final Branded/"/>
    </mc:Choice>
  </mc:AlternateContent>
  <xr:revisionPtr revIDLastSave="67" documentId="13_ncr:1_{E33BEB84-14E4-4E02-AFCA-E8DEB615BCD7}" xr6:coauthVersionLast="47" xr6:coauthVersionMax="47" xr10:uidLastSave="{4FEC415A-7B56-4A9D-A323-6D4DDEC92685}"/>
  <bookViews>
    <workbookView xWindow="-19310" yWindow="-150" windowWidth="19420" windowHeight="1042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MasterQ!$A$5:$Z$50</definedName>
    <definedName name="_xlnm._FilterDatabase" localSheetId="3" hidden="1">Report!$B$5:$I$30</definedName>
    <definedName name="_xlnm._FilterDatabase" localSheetId="2" hidden="1">'Survey Results Recording'!$B$8:$Q$119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22" i="8" l="1"/>
  <c r="B21" i="8"/>
  <c r="B18" i="8"/>
  <c r="B17" i="8"/>
  <c r="B14" i="8"/>
  <c r="B13" i="8"/>
  <c r="B10" i="8"/>
  <c r="B9" i="8"/>
  <c r="B7" i="8"/>
  <c r="B8" i="8"/>
  <c r="E6" i="8"/>
  <c r="E15" i="8"/>
  <c r="E19" i="8"/>
  <c r="E21" i="8"/>
  <c r="E22" i="8"/>
  <c r="E24" i="8"/>
  <c r="E25" i="8"/>
  <c r="E26" i="8"/>
  <c r="E29" i="8"/>
  <c r="E30" i="8"/>
  <c r="B12" i="8" l="1"/>
  <c r="B15" i="8" s="1"/>
  <c r="B16" i="8" l="1"/>
  <c r="B19" i="8" s="1"/>
  <c r="B20" i="8" l="1"/>
  <c r="Q5" i="5"/>
  <c r="P5" i="5"/>
  <c r="O5" i="5"/>
  <c r="N5" i="5"/>
  <c r="M5" i="5"/>
  <c r="L5" i="5"/>
  <c r="K5" i="5"/>
  <c r="J5" i="5"/>
  <c r="I5" i="5"/>
  <c r="H5" i="5"/>
  <c r="G5" i="5"/>
  <c r="F5" i="5"/>
  <c r="E5" i="5"/>
  <c r="D5" i="5"/>
  <c r="C5" i="5"/>
  <c r="E17" i="8" l="1"/>
  <c r="E18" i="8"/>
  <c r="E13" i="8"/>
  <c r="E14" i="8"/>
  <c r="E9" i="8"/>
  <c r="E10" i="8"/>
  <c r="E8" i="8"/>
  <c r="C43" i="4"/>
  <c r="C42" i="4"/>
  <c r="C41" i="4"/>
  <c r="C40" i="4"/>
  <c r="C39" i="4"/>
  <c r="C38" i="4"/>
  <c r="C37" i="4"/>
  <c r="C36" i="4"/>
  <c r="C35" i="4"/>
  <c r="C34" i="4"/>
  <c r="C33" i="4"/>
  <c r="C30" i="4"/>
  <c r="C29" i="4"/>
  <c r="C26" i="4"/>
  <c r="C25" i="4"/>
  <c r="C22" i="4"/>
  <c r="C21" i="4"/>
  <c r="C14" i="4"/>
  <c r="C15" i="4"/>
  <c r="C16" i="4"/>
  <c r="C17" i="4"/>
  <c r="C9" i="4"/>
  <c r="A1" i="4"/>
  <c r="C49" i="4"/>
  <c r="C48" i="4"/>
  <c r="C10" i="4" l="1"/>
  <c r="C11" i="4" l="1"/>
  <c r="C12" i="4" l="1"/>
  <c r="C13" i="4" l="1"/>
  <c r="C20" i="4" s="1"/>
  <c r="C23" i="4" s="1"/>
  <c r="C24" i="4" s="1"/>
  <c r="C27" i="4" l="1"/>
  <c r="C28" i="4" l="1"/>
  <c r="B24" i="8" l="1"/>
  <c r="B25" i="8" s="1"/>
  <c r="B26" i="8" s="1"/>
  <c r="B28" i="8" l="1"/>
  <c r="C32" i="4" l="1"/>
  <c r="C44" i="4" s="1"/>
  <c r="C45" i="4" s="1"/>
  <c r="C47" i="4" l="1"/>
  <c r="D2" i="4" l="1"/>
</calcChain>
</file>

<file path=xl/sharedStrings.xml><?xml version="1.0" encoding="utf-8"?>
<sst xmlns="http://schemas.openxmlformats.org/spreadsheetml/2006/main" count="1134" uniqueCount="301">
  <si>
    <t>PS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</si>
  <si>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</si>
  <si>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</si>
  <si>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</si>
  <si>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</si>
  <si>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</si>
  <si>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</si>
  <si>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</si>
  <si>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</si>
  <si>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</si>
  <si>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</si>
  <si>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</si>
  <si>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</si>
  <si>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</si>
  <si>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HWT</t>
  </si>
  <si>
    <t>Household water treatment technologies</t>
  </si>
  <si>
    <t>Project Survey</t>
  </si>
  <si>
    <t>PS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</si>
  <si>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</si>
  <si>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</si>
  <si>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</si>
  <si>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</si>
  <si>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</si>
  <si>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</si>
  <si>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</si>
  <si>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</si>
  <si>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</si>
  <si>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</si>
  <si>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</si>
  <si>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</si>
  <si>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</si>
  <si>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</si>
  <si>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</si>
  <si>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</si>
  <si>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</si>
  <si>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</si>
  <si>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</si>
  <si>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</si>
  <si>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</si>
  <si>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</si>
  <si>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</si>
  <si>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</si>
  <si>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</si>
  <si>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</si>
  <si>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What is the number of people in your premise or served by the project technology (within 1km)?</t>
  </si>
  <si>
    <t>SDWS 25; SDWS 26</t>
  </si>
  <si>
    <t>Project survey</t>
  </si>
  <si>
    <t>SDWS 22</t>
  </si>
  <si>
    <t xml:space="preserve">Other (specify) </t>
  </si>
  <si>
    <t>How many hours per day your water purifier purifies the water</t>
  </si>
  <si>
    <t>hours</t>
  </si>
  <si>
    <t>SDWS 30</t>
  </si>
  <si>
    <t>How many water purifiers do you have at home/organization</t>
  </si>
  <si>
    <t>units</t>
  </si>
  <si>
    <t>SDWS 32</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</si>
  <si>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</si>
  <si>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</si>
  <si>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</si>
  <si>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</si>
  <si>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</si>
  <si>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</si>
  <si>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</si>
  <si>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</si>
  <si>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</si>
  <si>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</si>
  <si>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Survey ID</t>
  </si>
  <si>
    <t>GPS location - Lat</t>
  </si>
  <si>
    <t>After installation of project water purifier, how much water (in percentage) from the purified water that you ussually boil?</t>
  </si>
  <si>
    <t>Ha Hoang</t>
  </si>
  <si>
    <t>BS001</t>
  </si>
  <si>
    <t>xyz</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</si>
  <si>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</si>
  <si>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</si>
  <si>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</si>
  <si>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</si>
  <si>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</si>
  <si>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</si>
  <si>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</si>
  <si>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</si>
  <si>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</si>
  <si>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</si>
  <si>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</si>
  <si>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</si>
  <si>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</si>
  <si>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</si>
  <si>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</si>
  <si>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</si>
  <si>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</si>
  <si>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</si>
  <si>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</si>
  <si>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</si>
  <si>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</si>
  <si>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</si>
  <si>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</si>
  <si>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</si>
  <si>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</si>
  <si>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</si>
  <si>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</si>
  <si>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</si>
  <si>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</si>
  <si>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</si>
  <si>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</si>
  <si>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</si>
  <si>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</si>
  <si>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</si>
  <si>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</si>
  <si>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</si>
  <si>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</si>
  <si>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</si>
  <si>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</si>
  <si>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</si>
  <si>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</si>
  <si>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</si>
  <si>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</si>
  <si>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</si>
  <si>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</si>
  <si>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</si>
  <si>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</si>
  <si>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</si>
  <si>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</si>
  <si>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</si>
  <si>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</si>
  <si>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</si>
  <si>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</si>
  <si>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</si>
  <si>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</si>
  <si>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</si>
  <si>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</si>
  <si>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</si>
  <si>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</si>
  <si>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</si>
  <si>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</si>
  <si>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</si>
  <si>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</si>
  <si>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</si>
  <si>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</si>
  <si>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</si>
  <si>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</si>
  <si>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</si>
  <si>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</si>
  <si>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</si>
  <si>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</si>
  <si>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</si>
  <si>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</si>
  <si>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</si>
  <si>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</si>
  <si>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</si>
  <si>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</si>
  <si>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</si>
  <si>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</si>
  <si>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</si>
  <si>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</si>
  <si>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</si>
  <si>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</si>
  <si>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</si>
  <si>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</si>
  <si>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</si>
  <si>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</si>
  <si>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</si>
  <si>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</si>
  <si>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</si>
  <si>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</si>
  <si>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</si>
  <si>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</si>
  <si>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</si>
  <si>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</si>
  <si>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</si>
  <si>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</si>
  <si>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</si>
  <si>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</si>
  <si>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</si>
  <si>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</si>
  <si>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</si>
  <si>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</si>
  <si>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</si>
  <si>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</si>
  <si>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</si>
  <si>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</si>
  <si>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</si>
  <si>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</si>
  <si>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</si>
  <si>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</si>
  <si>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</si>
  <si>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</si>
  <si>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</si>
  <si>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</si>
  <si>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</si>
  <si>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</si>
  <si>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</si>
  <si>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</si>
  <si>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</si>
  <si>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</si>
  <si>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</si>
  <si>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</si>
  <si>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</si>
  <si>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</si>
  <si>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</si>
  <si>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</si>
  <si>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</si>
  <si>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</si>
  <si>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</si>
  <si>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</si>
  <si>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</si>
  <si>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</si>
  <si>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</si>
  <si>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</si>
  <si>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</si>
  <si>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</si>
  <si>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</si>
  <si>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</si>
  <si>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</si>
  <si>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</si>
  <si>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</si>
  <si>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</si>
  <si>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</si>
  <si>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</si>
  <si>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</si>
  <si>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</si>
  <si>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</si>
  <si>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</si>
  <si>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</si>
  <si>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</si>
  <si>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</si>
  <si>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</si>
  <si>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</si>
  <si>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</si>
  <si>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</si>
  <si>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</si>
  <si>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</si>
  <si>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</si>
  <si>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</si>
  <si>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</si>
  <si>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</si>
  <si>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</si>
  <si>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</si>
  <si>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</si>
  <si>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</si>
  <si>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</si>
  <si>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</si>
  <si>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</si>
  <si>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</si>
  <si>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</si>
  <si>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</si>
  <si>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</si>
  <si>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</si>
  <si>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</si>
  <si>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</si>
  <si>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</si>
  <si>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</si>
  <si>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</si>
  <si>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</si>
  <si>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</si>
  <si>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</si>
  <si>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</si>
  <si>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</si>
  <si>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</si>
  <si>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</si>
  <si>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</si>
  <si>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</si>
  <si>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</si>
  <si>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</si>
  <si>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</si>
  <si>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</si>
  <si>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</si>
  <si>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</si>
  <si>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</si>
  <si>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</si>
  <si>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</si>
  <si>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</si>
  <si>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</si>
  <si>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</si>
  <si>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</si>
  <si>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</si>
  <si>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</si>
  <si>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</si>
  <si>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</si>
  <si>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</si>
  <si>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</si>
  <si>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</si>
  <si>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</si>
  <si>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</si>
  <si>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</si>
  <si>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</si>
  <si>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</si>
  <si>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</si>
  <si>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</si>
  <si>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</si>
  <si>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</si>
  <si>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</si>
  <si>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</si>
  <si>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</si>
  <si>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</si>
  <si>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</si>
  <si>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</si>
  <si>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t>PS Survey Questionnaire</t>
  </si>
  <si>
    <r>
      <t xml:space="preserve">After installation of project water purifier, how much water (in percentage) </t>
    </r>
    <r>
      <rPr>
        <u/>
        <sz val="11"/>
        <color theme="1"/>
        <rFont val="Verdana"/>
        <family val="2"/>
        <scheme val="minor"/>
      </rPr>
      <t>from the purified water</t>
    </r>
    <r>
      <rPr>
        <sz val="11"/>
        <color theme="1"/>
        <rFont val="Verdana"/>
        <family val="2"/>
        <scheme val="minor"/>
      </rPr>
      <t xml:space="preserve"> that you ussually boil?</t>
    </r>
  </si>
  <si>
    <r>
      <t xml:space="preserve">What is the number of people in your premise or served by the project technology (within 1km)? </t>
    </r>
    <r>
      <rPr>
        <sz val="10"/>
        <color rgb="FFFF0000"/>
        <rFont val="Verdana"/>
        <family val="2"/>
        <scheme val="minor"/>
      </rPr>
      <t xml:space="preserve"> - Full time</t>
    </r>
  </si>
  <si>
    <r>
      <t xml:space="preserve">What is the number of people in your premise or served by the project technology (within 1km)?  </t>
    </r>
    <r>
      <rPr>
        <sz val="10"/>
        <color rgb="FFFF0000"/>
        <rFont val="Verdana"/>
        <family val="2"/>
        <scheme val="minor"/>
      </rPr>
      <t>- Half time</t>
    </r>
  </si>
  <si>
    <t>1.0</t>
  </si>
  <si>
    <r>
      <t xml:space="preserve">Version </t>
    </r>
    <r>
      <rPr>
        <b/>
        <sz val="11"/>
        <color theme="1"/>
        <rFont val="Verdana"/>
        <family val="2"/>
      </rPr>
      <t>1.0</t>
    </r>
  </si>
  <si>
    <r>
      <t xml:space="preserve">Released date </t>
    </r>
    <r>
      <rPr>
        <b/>
        <sz val="11"/>
        <color theme="1"/>
        <rFont val="Verdana"/>
        <family val="2"/>
      </rPr>
      <t>02/05/2022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</si>
</sst>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0" x14ac:knownFonts="1">
    <font>
      <sz val="11"/>
      <color theme="1"/>
      <name val="Verdana"/>
      <family val="2"/>
      <scheme val="minor"/>
    </font>
    <font>
      <sz val="11"/>
      <color theme="1"/>
      <name val="Verdana"/>
      <family val="2"/>
      <scheme val="minor"/>
    </font>
    <font>
      <b/>
      <sz val="11"/>
      <color theme="1"/>
      <name val="Verdana"/>
      <family val="2"/>
      <scheme val="minor"/>
    </font>
    <font>
      <b/>
      <sz val="16"/>
      <color theme="0"/>
      <name val="Verdana"/>
      <family val="2"/>
      <scheme val="minor"/>
    </font>
    <font>
      <i/>
      <sz val="11"/>
      <color theme="1"/>
      <name val="Verdana"/>
      <family val="2"/>
      <scheme val="minor"/>
    </font>
    <font>
      <sz val="11"/>
      <color theme="0"/>
      <name val="Verdana"/>
      <family val="2"/>
      <scheme val="minor"/>
    </font>
    <font>
      <sz val="11"/>
      <color theme="1"/>
      <name val="Arial"/>
      <family val="2"/>
    </font>
    <font>
      <sz val="11"/>
      <name val="Wingdings"/>
      <charset val="2"/>
    </font>
    <font>
      <sz val="8"/>
      <name val="Verdana"/>
      <family val="2"/>
      <scheme val="minor"/>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2"/>
      <color theme="1"/>
      <name val="Verdana"/>
      <family val="2"/>
      <scheme val="minor"/>
    </font>
    <font>
      <b/>
      <sz val="12"/>
      <color rgb="FFFF0000"/>
      <name val="Verdana"/>
      <family val="2"/>
      <scheme val="minor"/>
    </font>
    <font>
      <sz val="11"/>
      <name val="Verdana"/>
      <family val="2"/>
      <scheme val="minor"/>
    </font>
    <font>
      <i/>
      <sz val="11"/>
      <color rgb="FFFF0000"/>
      <name val="Verdana"/>
      <family val="2"/>
      <scheme val="minor"/>
    </font>
    <font>
      <b/>
      <sz val="24"/>
      <color theme="4"/>
      <name val="Verdana"/>
      <family val="2"/>
      <scheme val="minor"/>
    </font>
    <font>
      <b/>
      <sz val="18"/>
      <color theme="1"/>
      <name val="Verdana"/>
      <family val="2"/>
      <scheme val="minor"/>
    </font>
    <font>
      <i/>
      <sz val="11"/>
      <name val="Verdana"/>
      <family val="2"/>
      <scheme val="minor"/>
    </font>
    <font>
      <b/>
      <sz val="11"/>
      <name val="Verdana"/>
      <family val="2"/>
      <scheme val="minor"/>
    </font>
    <font>
      <u/>
      <sz val="11"/>
      <color theme="1"/>
      <name val="Verdana"/>
      <family val="2"/>
      <scheme val="minor"/>
    </font>
    <font>
      <sz val="11"/>
      <color rgb="FF464849"/>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i/>
      <sz val="11"/>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sz val="11"/>
      <color theme="1" tint="4.9989318521683403E-2"/>
      <name val="Verdana"/>
      <family val="2"/>
      <scheme val="minor"/>
    </font>
    <font>
      <b/>
      <sz val="26"/>
      <color theme="1"/>
      <name val="Verdana"/>
      <family val="2"/>
      <scheme val="minor"/>
    </font>
    <font>
      <b/>
      <sz val="26"/>
      <color theme="4"/>
      <name val="Verdana"/>
      <family val="2"/>
      <scheme val="minor"/>
    </font>
    <font>
      <b/>
      <i/>
      <sz val="10"/>
      <color theme="1"/>
      <name val="Verdana"/>
      <family val="2"/>
      <scheme val="minor"/>
    </font>
    <font>
      <b/>
      <i/>
      <sz val="11"/>
      <color theme="0"/>
      <name val="Verdana"/>
      <family val="2"/>
      <scheme val="minor"/>
    </font>
    <font>
      <b/>
      <sz val="18"/>
      <color theme="4"/>
      <name val="Verdana"/>
      <family val="2"/>
    </font>
  </fonts>
  <fills count="15">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10" fillId="0" borderId="0"/>
  </cellStyleXfs>
  <cellXfs count="140">
    <xf numFmtId="0" fontId="0" fillId="0" borderId="0" xfId="0"/>
    <xf numFmtId="0" fontId="0" fillId="5" borderId="0" xfId="0" applyFill="1" applyAlignment="1">
      <alignment horizontal="center" vertical="center"/>
    </xf>
    <xf numFmtId="0" fontId="4"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6" fillId="0" borderId="0" xfId="0" applyFont="1" applyAlignment="1">
      <alignment vertical="center"/>
    </xf>
    <xf numFmtId="0" fontId="6" fillId="0" borderId="0" xfId="0" applyFont="1"/>
    <xf numFmtId="0" fontId="6" fillId="0" borderId="0" xfId="0" applyFont="1" applyAlignment="1">
      <alignment vertical="top"/>
    </xf>
    <xf numFmtId="0" fontId="5" fillId="10" borderId="1" xfId="0" applyFont="1" applyFill="1" applyBorder="1" applyAlignment="1">
      <alignment horizontal="center" vertical="center"/>
    </xf>
    <xf numFmtId="0" fontId="4" fillId="0" borderId="0" xfId="0" applyFont="1" applyAlignment="1">
      <alignment horizontal="left" vertical="center"/>
    </xf>
    <xf numFmtId="0" fontId="9" fillId="0" borderId="0" xfId="0" applyFont="1" applyAlignment="1">
      <alignment wrapText="1"/>
    </xf>
    <xf numFmtId="0" fontId="7" fillId="7" borderId="0" xfId="0" applyFont="1" applyFill="1" applyAlignment="1">
      <alignment horizontal="center" vertical="center"/>
    </xf>
    <xf numFmtId="0" fontId="13" fillId="0" borderId="0" xfId="0" applyFont="1"/>
    <xf numFmtId="0" fontId="0" fillId="0" borderId="0" xfId="0" applyFont="1"/>
    <xf numFmtId="0" fontId="0" fillId="0" borderId="6" xfId="0" applyFont="1" applyBorder="1"/>
    <xf numFmtId="0" fontId="0" fillId="0" borderId="7" xfId="0" applyFont="1" applyBorder="1"/>
    <xf numFmtId="0" fontId="5" fillId="0" borderId="0" xfId="0" applyFont="1" applyAlignment="1">
      <alignment vertical="center"/>
    </xf>
    <xf numFmtId="0" fontId="0" fillId="0" borderId="6" xfId="0" applyFont="1" applyBorder="1" applyAlignment="1">
      <alignment horizontal="center" vertical="center"/>
    </xf>
    <xf numFmtId="0" fontId="16" fillId="0" borderId="0" xfId="0" applyFont="1" applyAlignment="1">
      <alignment horizontal="left" vertical="center"/>
    </xf>
    <xf numFmtId="0" fontId="17" fillId="4" borderId="0" xfId="0" applyFont="1" applyFill="1" applyAlignment="1">
      <alignment horizontal="center" vertical="center"/>
    </xf>
    <xf numFmtId="0" fontId="16" fillId="5" borderId="0" xfId="0" applyFont="1" applyFill="1" applyAlignment="1">
      <alignment vertical="center"/>
    </xf>
    <xf numFmtId="0" fontId="0" fillId="5" borderId="0" xfId="0" applyFont="1" applyFill="1" applyAlignment="1">
      <alignment vertical="center"/>
    </xf>
    <xf numFmtId="0" fontId="12" fillId="5" borderId="0" xfId="0" applyFont="1" applyFill="1" applyAlignment="1">
      <alignment vertical="center"/>
    </xf>
    <xf numFmtId="0" fontId="18" fillId="5" borderId="0" xfId="0" applyFont="1" applyFill="1" applyAlignment="1">
      <alignment vertical="center"/>
    </xf>
    <xf numFmtId="0" fontId="0" fillId="0" borderId="0" xfId="0" applyFont="1" applyAlignment="1">
      <alignment vertical="center"/>
    </xf>
    <xf numFmtId="0" fontId="19" fillId="5" borderId="0" xfId="0" applyFont="1" applyFill="1" applyAlignment="1">
      <alignment vertical="center"/>
    </xf>
    <xf numFmtId="0" fontId="0" fillId="0" borderId="7" xfId="0" applyFont="1" applyBorder="1" applyAlignment="1">
      <alignment vertical="center"/>
    </xf>
    <xf numFmtId="0" fontId="5" fillId="0" borderId="0" xfId="0" applyFont="1" applyAlignment="1">
      <alignment vertical="top"/>
    </xf>
    <xf numFmtId="0" fontId="20" fillId="0" borderId="6" xfId="0" applyFont="1" applyBorder="1" applyAlignment="1">
      <alignment horizontal="centerContinuous" vertical="top" wrapText="1"/>
    </xf>
    <xf numFmtId="0" fontId="21" fillId="0" borderId="0" xfId="0" applyFont="1" applyAlignment="1">
      <alignment horizontal="centerContinuous" vertical="top" wrapText="1"/>
    </xf>
    <xf numFmtId="0" fontId="9" fillId="0" borderId="0" xfId="0" applyFont="1" applyAlignment="1">
      <alignment horizontal="centerContinuous" vertical="top" wrapText="1"/>
    </xf>
    <xf numFmtId="0" fontId="22" fillId="5" borderId="6" xfId="0" applyFont="1" applyFill="1" applyBorder="1" applyAlignment="1">
      <alignment horizontal="center" vertical="center"/>
    </xf>
    <xf numFmtId="0" fontId="18" fillId="5" borderId="0" xfId="0" applyFont="1" applyFill="1" applyAlignment="1">
      <alignment horizontal="center" vertical="center"/>
    </xf>
    <xf numFmtId="164" fontId="18" fillId="5" borderId="0" xfId="2" applyFont="1" applyFill="1" applyBorder="1" applyAlignment="1">
      <alignment horizontal="right" vertical="center"/>
    </xf>
    <xf numFmtId="0" fontId="18" fillId="0" borderId="0" xfId="0" applyFont="1" applyAlignment="1">
      <alignment vertical="center"/>
    </xf>
    <xf numFmtId="0" fontId="18" fillId="5" borderId="0" xfId="0" applyFont="1" applyFill="1" applyAlignment="1">
      <alignment vertical="center" wrapText="1"/>
    </xf>
    <xf numFmtId="0" fontId="18" fillId="5" borderId="7" xfId="0" applyFont="1" applyFill="1" applyBorder="1" applyAlignment="1">
      <alignment vertical="center"/>
    </xf>
    <xf numFmtId="0" fontId="5" fillId="0" borderId="0" xfId="0" applyFont="1" applyAlignment="1">
      <alignment horizontal="left" vertical="center"/>
    </xf>
    <xf numFmtId="0" fontId="18" fillId="5" borderId="6" xfId="0" applyFont="1" applyFill="1" applyBorder="1" applyAlignment="1">
      <alignment horizontal="center" vertical="center"/>
    </xf>
    <xf numFmtId="0" fontId="18" fillId="5" borderId="0" xfId="0" applyFont="1" applyFill="1" applyAlignment="1">
      <alignment horizontal="left" vertical="center"/>
    </xf>
    <xf numFmtId="0" fontId="18" fillId="8" borderId="0" xfId="0" applyFont="1" applyFill="1" applyAlignment="1">
      <alignment vertical="center"/>
    </xf>
    <xf numFmtId="0" fontId="23" fillId="5" borderId="0" xfId="0" applyFont="1" applyFill="1" applyAlignment="1">
      <alignment vertical="center" wrapText="1"/>
    </xf>
    <xf numFmtId="0" fontId="23" fillId="5" borderId="7" xfId="0" applyFont="1" applyFill="1" applyBorder="1" applyAlignment="1">
      <alignment vertical="center" wrapText="1"/>
    </xf>
    <xf numFmtId="49" fontId="18" fillId="5" borderId="0" xfId="2" applyNumberFormat="1" applyFont="1" applyFill="1" applyBorder="1" applyAlignment="1">
      <alignment vertical="center"/>
    </xf>
    <xf numFmtId="0" fontId="18" fillId="0" borderId="0" xfId="0" applyFont="1" applyAlignment="1">
      <alignment horizontal="center" vertical="center"/>
    </xf>
    <xf numFmtId="0" fontId="18" fillId="9" borderId="6" xfId="0" applyFont="1" applyFill="1" applyBorder="1" applyAlignment="1">
      <alignment horizontal="center" vertical="center"/>
    </xf>
    <xf numFmtId="0" fontId="18" fillId="6" borderId="0" xfId="0" applyFont="1" applyFill="1" applyAlignment="1">
      <alignment horizontal="center" vertical="center"/>
    </xf>
    <xf numFmtId="0" fontId="4" fillId="5" borderId="0" xfId="0" applyFont="1" applyFill="1" applyAlignment="1">
      <alignment vertical="center"/>
    </xf>
    <xf numFmtId="0" fontId="18" fillId="5" borderId="0" xfId="0" applyFont="1" applyFill="1" applyAlignment="1">
      <alignment horizontal="right" vertical="center"/>
    </xf>
    <xf numFmtId="9" fontId="0" fillId="5" borderId="0" xfId="0" applyNumberFormat="1" applyFont="1" applyFill="1" applyAlignment="1">
      <alignment vertical="center"/>
    </xf>
    <xf numFmtId="0" fontId="25" fillId="0" borderId="0" xfId="0" applyFont="1" applyAlignment="1">
      <alignment horizontal="justify" vertical="center"/>
    </xf>
    <xf numFmtId="0" fontId="0" fillId="5" borderId="7" xfId="0" applyFont="1" applyFill="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12" fillId="0" borderId="4" xfId="0" applyFont="1" applyBorder="1" applyAlignment="1">
      <alignment vertical="center"/>
    </xf>
    <xf numFmtId="0" fontId="18" fillId="5" borderId="4" xfId="0" applyFont="1" applyFill="1" applyBorder="1" applyAlignment="1">
      <alignment vertical="center"/>
    </xf>
    <xf numFmtId="0" fontId="19" fillId="0" borderId="4" xfId="0" applyFont="1" applyBorder="1" applyAlignment="1">
      <alignment vertical="center"/>
    </xf>
    <xf numFmtId="0" fontId="12" fillId="0" borderId="0" xfId="0" applyFont="1" applyAlignment="1">
      <alignment vertical="center"/>
    </xf>
    <xf numFmtId="0" fontId="19" fillId="0" borderId="0" xfId="0" applyFont="1" applyAlignment="1">
      <alignment vertical="center"/>
    </xf>
    <xf numFmtId="0" fontId="0" fillId="0" borderId="3" xfId="0" applyFont="1" applyBorder="1" applyAlignment="1">
      <alignment vertical="center"/>
    </xf>
    <xf numFmtId="0" fontId="0" fillId="0" borderId="6" xfId="0" applyFont="1" applyBorder="1" applyAlignment="1">
      <alignment vertical="center"/>
    </xf>
    <xf numFmtId="0" fontId="18" fillId="6" borderId="4" xfId="0" applyFont="1" applyFill="1" applyBorder="1" applyAlignment="1">
      <alignment horizontal="center" vertical="top"/>
    </xf>
    <xf numFmtId="0" fontId="0" fillId="0" borderId="5" xfId="0" applyFont="1" applyBorder="1" applyAlignment="1">
      <alignment vertical="center"/>
    </xf>
    <xf numFmtId="0" fontId="26" fillId="0" borderId="0" xfId="0" applyFont="1" applyAlignment="1">
      <alignment vertical="center"/>
    </xf>
    <xf numFmtId="0" fontId="18" fillId="8" borderId="0" xfId="0" applyFont="1" applyFill="1"/>
    <xf numFmtId="0" fontId="27" fillId="5" borderId="0" xfId="0" applyFont="1" applyFill="1" applyAlignment="1">
      <alignment horizontal="center" vertical="center" wrapText="1"/>
    </xf>
    <xf numFmtId="0" fontId="28" fillId="5" borderId="0" xfId="0" applyFont="1" applyFill="1" applyAlignment="1">
      <alignment horizontal="left" vertical="center"/>
    </xf>
    <xf numFmtId="0" fontId="23" fillId="0" borderId="0" xfId="0" applyFont="1" applyAlignment="1">
      <alignment vertical="center" wrapText="1"/>
    </xf>
    <xf numFmtId="0" fontId="29" fillId="5" borderId="0" xfId="0" applyFont="1" applyFill="1" applyAlignment="1">
      <alignment horizontal="left" vertical="center" wrapText="1"/>
    </xf>
    <xf numFmtId="49" fontId="22" fillId="0" borderId="0" xfId="2" applyNumberFormat="1" applyFont="1" applyFill="1" applyBorder="1" applyAlignment="1">
      <alignment horizontal="center" vertical="center" wrapText="1"/>
    </xf>
    <xf numFmtId="0" fontId="4" fillId="0" borderId="0" xfId="0" applyFont="1" applyAlignment="1">
      <alignment horizontal="left" vertical="center" wrapText="1"/>
    </xf>
    <xf numFmtId="0" fontId="22" fillId="5" borderId="0" xfId="0" applyFont="1" applyFill="1" applyAlignment="1">
      <alignment horizontal="left" vertical="center"/>
    </xf>
    <xf numFmtId="0" fontId="0" fillId="0" borderId="0" xfId="0" applyFont="1" applyAlignment="1" applyProtection="1">
      <alignment vertical="center"/>
      <protection locked="0"/>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49" fontId="0" fillId="3" borderId="1" xfId="0" applyNumberFormat="1" applyFont="1" applyFill="1" applyBorder="1" applyAlignment="1">
      <alignment vertical="center" wrapText="1"/>
    </xf>
    <xf numFmtId="9" fontId="0" fillId="3" borderId="1" xfId="0" applyNumberFormat="1" applyFont="1" applyFill="1" applyBorder="1" applyAlignment="1">
      <alignment vertical="center" wrapText="1"/>
    </xf>
    <xf numFmtId="0" fontId="0" fillId="3" borderId="1" xfId="0" quotePrefix="1"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49" fontId="0" fillId="2" borderId="1" xfId="0" applyNumberFormat="1" applyFont="1" applyFill="1" applyBorder="1" applyAlignment="1">
      <alignment vertical="center" wrapText="1"/>
    </xf>
    <xf numFmtId="9"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0" fillId="5" borderId="0" xfId="0" applyFont="1" applyFill="1" applyAlignment="1" applyProtection="1">
      <alignment vertical="center"/>
      <protection locked="0"/>
    </xf>
    <xf numFmtId="0" fontId="30" fillId="0" borderId="0" xfId="0" applyFont="1" applyAlignment="1" applyProtection="1">
      <alignment vertical="center"/>
      <protection locked="0"/>
    </xf>
    <xf numFmtId="0" fontId="31" fillId="0" borderId="0" xfId="0" applyFont="1" applyAlignment="1" applyProtection="1">
      <alignment horizontal="lef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32" fillId="6" borderId="1" xfId="0" applyFont="1" applyFill="1" applyBorder="1" applyAlignment="1">
      <alignment horizontal="center" vertical="center" wrapText="1"/>
    </xf>
    <xf numFmtId="0" fontId="34"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0" fontId="0" fillId="11" borderId="0" xfId="0" applyFont="1" applyFill="1" applyAlignment="1">
      <alignment horizontal="center" vertical="center"/>
    </xf>
    <xf numFmtId="0" fontId="0" fillId="7" borderId="0" xfId="0" applyFont="1" applyFill="1" applyAlignment="1">
      <alignment horizontal="center" vertical="center"/>
    </xf>
    <xf numFmtId="0" fontId="0" fillId="8" borderId="0" xfId="0" applyFont="1" applyFill="1" applyAlignment="1">
      <alignment horizontal="center" vertical="center"/>
    </xf>
    <xf numFmtId="4" fontId="0" fillId="7" borderId="0" xfId="0" applyNumberFormat="1" applyFont="1" applyFill="1" applyAlignment="1">
      <alignment horizontal="center" vertical="center"/>
    </xf>
    <xf numFmtId="9" fontId="0" fillId="12" borderId="0" xfId="0" applyNumberFormat="1" applyFont="1" applyFill="1" applyAlignment="1">
      <alignment horizontal="center" vertical="center"/>
    </xf>
    <xf numFmtId="4" fontId="0" fillId="12" borderId="0" xfId="0" applyNumberFormat="1" applyFont="1" applyFill="1" applyAlignment="1">
      <alignment horizontal="center" vertical="center"/>
    </xf>
    <xf numFmtId="0" fontId="35" fillId="5" borderId="0" xfId="0" applyFont="1" applyFill="1" applyAlignment="1">
      <alignment horizontal="centerContinuous" vertical="center" wrapText="1"/>
    </xf>
    <xf numFmtId="0" fontId="36"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2" fillId="5" borderId="0" xfId="0" applyFont="1" applyFill="1" applyAlignment="1">
      <alignment horizontal="left" vertical="center"/>
    </xf>
    <xf numFmtId="0" fontId="37" fillId="5" borderId="0" xfId="0" applyFont="1" applyFill="1" applyAlignment="1">
      <alignment horizontal="left" vertical="center"/>
    </xf>
    <xf numFmtId="0" fontId="16" fillId="0" borderId="0" xfId="0" applyFont="1" applyAlignment="1" applyProtection="1">
      <alignment vertical="center"/>
      <protection locked="0"/>
    </xf>
    <xf numFmtId="0" fontId="4" fillId="0" borderId="0" xfId="0" applyFont="1" applyAlignment="1">
      <alignment horizontal="right" vertical="center"/>
    </xf>
    <xf numFmtId="0" fontId="22" fillId="0" borderId="0" xfId="0" applyFont="1" applyAlignment="1">
      <alignment horizontal="left" vertical="center"/>
    </xf>
    <xf numFmtId="0" fontId="11" fillId="13" borderId="6" xfId="0" applyFont="1" applyFill="1" applyBorder="1" applyAlignment="1">
      <alignment horizontal="left" vertical="center"/>
    </xf>
    <xf numFmtId="0" fontId="5" fillId="13" borderId="0" xfId="0" applyFont="1" applyFill="1" applyAlignment="1">
      <alignment vertical="center"/>
    </xf>
    <xf numFmtId="0" fontId="5" fillId="13" borderId="0" xfId="0" applyFont="1" applyFill="1" applyAlignment="1">
      <alignment horizontal="left" vertical="center"/>
    </xf>
    <xf numFmtId="0" fontId="5" fillId="13" borderId="0" xfId="0" applyFont="1" applyFill="1" applyAlignment="1">
      <alignment vertical="center" wrapText="1"/>
    </xf>
    <xf numFmtId="0" fontId="5" fillId="13" borderId="7" xfId="0" applyFont="1" applyFill="1" applyBorder="1" applyAlignment="1">
      <alignment vertical="center"/>
    </xf>
    <xf numFmtId="0" fontId="11" fillId="13" borderId="0" xfId="0" applyFont="1" applyFill="1" applyAlignment="1">
      <alignment horizontal="center" vertical="center" wrapText="1"/>
    </xf>
    <xf numFmtId="0" fontId="38" fillId="13" borderId="0" xfId="0" applyFont="1" applyFill="1" applyAlignment="1">
      <alignment horizontal="left" vertical="center"/>
    </xf>
    <xf numFmtId="0" fontId="5" fillId="13" borderId="0" xfId="0" applyFont="1" applyFill="1" applyAlignment="1">
      <alignment horizontal="center" vertical="center"/>
    </xf>
    <xf numFmtId="0" fontId="39" fillId="0" borderId="0" xfId="0" applyFont="1"/>
    <xf numFmtId="0" fontId="3" fillId="13" borderId="2" xfId="0" applyFont="1" applyFill="1" applyBorder="1" applyAlignment="1">
      <alignment horizontal="centerContinuous" vertical="center"/>
    </xf>
    <xf numFmtId="0" fontId="0" fillId="13" borderId="1" xfId="0" applyFont="1" applyFill="1" applyBorder="1" applyAlignment="1">
      <alignment vertical="center"/>
    </xf>
    <xf numFmtId="0" fontId="0" fillId="14" borderId="1" xfId="0" applyFont="1" applyFill="1" applyBorder="1" applyAlignment="1">
      <alignment vertical="center"/>
    </xf>
    <xf numFmtId="0" fontId="13" fillId="0" borderId="0" xfId="0" applyFont="1" applyAlignment="1">
      <alignment horizontal="center"/>
    </xf>
    <xf numFmtId="0" fontId="14" fillId="0" borderId="0" xfId="0" applyFont="1" applyAlignment="1">
      <alignment horizontal="left" vertical="center"/>
    </xf>
    <xf numFmtId="49" fontId="22" fillId="9" borderId="0" xfId="2" applyNumberFormat="1" applyFont="1" applyFill="1" applyBorder="1" applyAlignment="1">
      <alignment horizontal="center" vertical="center" wrapText="1"/>
    </xf>
    <xf numFmtId="49" fontId="22" fillId="9" borderId="7" xfId="2" applyNumberFormat="1" applyFont="1" applyFill="1" applyBorder="1" applyAlignment="1">
      <alignment horizontal="center" vertical="center" wrapText="1"/>
    </xf>
    <xf numFmtId="0" fontId="4" fillId="5" borderId="0" xfId="0" applyFont="1" applyFill="1" applyAlignment="1">
      <alignment horizontal="left" vertical="center" wrapText="1"/>
    </xf>
    <xf numFmtId="0" fontId="4" fillId="5" borderId="7" xfId="0" applyFont="1" applyFill="1" applyBorder="1" applyAlignment="1">
      <alignment horizontal="left"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0"/>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215899</xdr:colOff>
      <xdr:row>1</xdr:row>
      <xdr:rowOff>190500</xdr:rowOff>
    </xdr:from>
    <xdr:to>
      <xdr:col>2</xdr:col>
      <xdr:colOff>420728</xdr:colOff>
      <xdr:row>5</xdr:row>
      <xdr:rowOff>93701</xdr:rowOff>
    </xdr:to>
    <xdr:pic>
      <xdr:nvPicPr>
        <xdr:cNvPr id="3" name="Picture 2">
          <a:extLst>
            <a:ext uri="{FF2B5EF4-FFF2-40B4-BE49-F238E27FC236}">
              <a16:creationId xmlns:a16="http://schemas.microsoft.com/office/drawing/2014/main" id="{69C00751-EB97-4D82-9CC1-6812A3AA85E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215899" y="444500"/>
          <a:ext cx="3303629" cy="9192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workbookViewId="0">
      <selection activeCell="B7" sqref="B7"/>
    </sheetView>
  </sheetViews>
  <sheetFormatPr defaultColWidth="8.69921875" defaultRowHeight="14.25" x14ac:dyDescent="0.2"/>
  <cols>
    <col min="1" max="1" width="2.3984375" customWidth="1"/>
    <col min="2" max="2" width="32.3984375" customWidth="1"/>
    <col min="3" max="3" width="53.69921875" customWidth="1"/>
    <col min="4" max="4" width="54.59765625" customWidth="1"/>
  </cols>
  <sheetData>
    <row r="1" spans="1:5" ht="20.100000000000001" customHeight="1" x14ac:dyDescent="0.2">
      <c r="A1" s="17"/>
      <c r="B1" s="17"/>
      <c r="C1" s="17"/>
    </row>
    <row r="2" spans="1:5" ht="20.100000000000001" customHeight="1" x14ac:dyDescent="0.2">
      <c r="A2" s="17"/>
      <c r="B2" s="17"/>
      <c r="C2" s="17"/>
    </row>
    <row r="3" spans="1:5" ht="20.100000000000001" customHeight="1" x14ac:dyDescent="0.2">
      <c r="A3" s="17"/>
      <c r="B3" s="134"/>
      <c r="C3" s="17"/>
    </row>
    <row r="4" spans="1:5" ht="20.100000000000001" customHeight="1" x14ac:dyDescent="0.2">
      <c r="A4" s="17"/>
      <c r="B4" s="134"/>
      <c r="C4" s="135"/>
    </row>
    <row r="5" spans="1:5" ht="20.100000000000001" customHeight="1" x14ac:dyDescent="0.2">
      <c r="A5" s="17"/>
      <c r="B5" s="134"/>
      <c r="C5" s="135"/>
    </row>
    <row r="6" spans="1:5" ht="20.100000000000001" customHeight="1" x14ac:dyDescent="0.2">
      <c r="A6" s="17"/>
      <c r="B6" s="134"/>
      <c r="C6" s="135"/>
    </row>
    <row r="7" spans="1:5" ht="41.1" customHeight="1" x14ac:dyDescent="0.3">
      <c r="A7" s="17"/>
      <c r="B7" s="130" t="s">
        <v>294</v>
      </c>
      <c r="C7" s="17"/>
    </row>
    <row r="8" spans="1:5" ht="20.100000000000001" customHeight="1" x14ac:dyDescent="0.2">
      <c r="A8" s="17"/>
      <c r="B8" s="17" t="s">
        <v>299</v>
      </c>
      <c r="C8" s="17"/>
    </row>
    <row r="9" spans="1:5" ht="20.100000000000001" customHeight="1" x14ac:dyDescent="0.2">
      <c r="A9" s="17"/>
      <c r="B9" s="17" t="s">
        <v>300</v>
      </c>
      <c r="C9" s="17"/>
    </row>
    <row r="10" spans="1:5" ht="20.100000000000001" customHeight="1" x14ac:dyDescent="0.2">
      <c r="B10" t="s">
        <v>292</v>
      </c>
    </row>
    <row r="11" spans="1:5" ht="20.100000000000001" customHeight="1" x14ac:dyDescent="0.2">
      <c r="B11" t="s">
        <v>293</v>
      </c>
      <c r="C11" s="1"/>
      <c r="D11" s="3"/>
      <c r="E11" s="1"/>
    </row>
    <row r="12" spans="1:5" ht="20.100000000000001" customHeight="1" x14ac:dyDescent="0.2"/>
    <row r="14" spans="1:5" ht="19.5" x14ac:dyDescent="0.2">
      <c r="B14" s="131" t="s">
        <v>0</v>
      </c>
      <c r="C14" s="131"/>
      <c r="D14" s="131"/>
      <c r="E14" s="131"/>
    </row>
    <row r="15" spans="1:5" x14ac:dyDescent="0.2">
      <c r="B15" s="4" t="s">
        <v>1</v>
      </c>
      <c r="C15" s="5" t="s">
        <v>2</v>
      </c>
      <c r="D15" s="4"/>
      <c r="E15" s="4"/>
    </row>
    <row r="16" spans="1:5" x14ac:dyDescent="0.2">
      <c r="B16" s="6" t="s">
        <v>3</v>
      </c>
      <c r="C16" s="7" t="s">
        <v>4</v>
      </c>
      <c r="D16" s="6"/>
      <c r="E16" s="6"/>
    </row>
    <row r="17" spans="2:5" x14ac:dyDescent="0.2">
      <c r="B17" s="4" t="s">
        <v>5</v>
      </c>
      <c r="C17" s="8" t="s">
        <v>298</v>
      </c>
      <c r="D17" s="4"/>
      <c r="E17" s="4"/>
    </row>
    <row r="18" spans="2:5" x14ac:dyDescent="0.2">
      <c r="B18" s="6" t="s">
        <v>6</v>
      </c>
      <c r="C18" s="9">
        <v>44683</v>
      </c>
      <c r="D18" s="6"/>
      <c r="E18" s="6"/>
    </row>
    <row r="19" spans="2:5" x14ac:dyDescent="0.2">
      <c r="B19" s="2"/>
      <c r="C19" s="1"/>
      <c r="D19" s="3"/>
      <c r="E19" s="1"/>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Z52"/>
  <sheetViews>
    <sheetView showGridLines="0" zoomScale="93" zoomScaleNormal="93" workbookViewId="0">
      <pane xSplit="3" ySplit="5" topLeftCell="D6" activePane="bottomRight" state="frozen"/>
      <selection pane="topRight" activeCell="C1" sqref="C1"/>
      <selection pane="bottomLeft" activeCell="A2" sqref="A2"/>
      <selection pane="bottomRight" activeCell="D41" sqref="D41"/>
    </sheetView>
  </sheetViews>
  <sheetFormatPr defaultColWidth="8.8984375" defaultRowHeight="14.25" x14ac:dyDescent="0.2"/>
  <cols>
    <col min="1" max="1" width="1.3984375" style="21" customWidth="1"/>
    <col min="2" max="2" width="4.3984375" style="21" customWidth="1"/>
    <col min="3" max="3" width="4.69921875" style="60" customWidth="1"/>
    <col min="4" max="4" width="31.8984375" style="29" customWidth="1"/>
    <col min="5" max="5" width="8.59765625" style="29" customWidth="1"/>
    <col min="6" max="6" width="11.09765625" style="29" customWidth="1"/>
    <col min="7" max="14" width="5" style="29" customWidth="1"/>
    <col min="15" max="16" width="6" style="29" customWidth="1"/>
    <col min="17" max="17" width="9.59765625" style="29" customWidth="1"/>
    <col min="18" max="18" width="0.69921875" style="29" customWidth="1"/>
    <col min="19" max="19" width="9.59765625" style="29" customWidth="1"/>
    <col min="20" max="20" width="4.09765625" style="29" customWidth="1"/>
    <col min="21" max="24" width="5.296875" style="29" customWidth="1"/>
    <col min="25" max="25" width="2.296875" style="18" customWidth="1"/>
    <col min="26" max="26" width="47" style="14" customWidth="1"/>
    <col min="27" max="16384" width="8.8984375" style="10"/>
  </cols>
  <sheetData>
    <row r="1" spans="1:26" x14ac:dyDescent="0.2">
      <c r="A1" s="29">
        <f>MAX(A8:A632)-COUNT(A8:A632)</f>
        <v>370</v>
      </c>
      <c r="B1" s="29"/>
      <c r="C1" s="67"/>
      <c r="D1" s="61"/>
      <c r="E1" s="69" t="s">
        <v>7</v>
      </c>
      <c r="F1" s="61" t="s">
        <v>8</v>
      </c>
      <c r="G1" s="61"/>
      <c r="H1" s="61"/>
      <c r="I1" s="61"/>
      <c r="J1" s="62"/>
      <c r="K1" s="61"/>
      <c r="L1" s="63"/>
      <c r="M1" s="61"/>
      <c r="N1" s="61"/>
      <c r="O1" s="64"/>
      <c r="P1" s="61"/>
      <c r="Q1" s="61"/>
      <c r="R1" s="61"/>
      <c r="S1" s="61"/>
      <c r="T1" s="61"/>
      <c r="U1" s="70"/>
      <c r="Z1" s="71"/>
    </row>
    <row r="2" spans="1:26" x14ac:dyDescent="0.2">
      <c r="C2" s="68"/>
      <c r="D2" s="29" t="str">
        <f>"# of Qs: "&amp;MAX(C:C)</f>
        <v># of Qs: 15</v>
      </c>
      <c r="E2" s="16" t="s">
        <v>9</v>
      </c>
      <c r="F2" s="29" t="s">
        <v>10</v>
      </c>
      <c r="J2" s="65"/>
      <c r="L2" s="28"/>
      <c r="N2" s="65"/>
      <c r="O2" s="66"/>
      <c r="P2" s="27"/>
      <c r="Q2" s="72" t="s">
        <v>11</v>
      </c>
      <c r="S2" s="29" t="s">
        <v>12</v>
      </c>
      <c r="U2" s="31"/>
      <c r="Z2" s="71"/>
    </row>
    <row r="3" spans="1:26" ht="15" x14ac:dyDescent="0.2">
      <c r="C3" s="22"/>
      <c r="D3" s="23" t="s">
        <v>13</v>
      </c>
      <c r="E3" s="24" t="s">
        <v>14</v>
      </c>
      <c r="F3" s="25" t="s">
        <v>15</v>
      </c>
      <c r="G3" s="26"/>
      <c r="H3" s="26"/>
      <c r="I3" s="26"/>
      <c r="J3" s="27"/>
      <c r="K3" s="26"/>
      <c r="L3" s="28"/>
      <c r="M3" s="26"/>
      <c r="O3" s="30"/>
      <c r="P3" s="27"/>
      <c r="U3" s="31"/>
      <c r="Z3" s="71"/>
    </row>
    <row r="4" spans="1:26" customFormat="1" ht="15" x14ac:dyDescent="0.2">
      <c r="A4" s="18"/>
      <c r="B4" s="18"/>
      <c r="C4" s="19"/>
      <c r="D4" s="23" t="s">
        <v>16</v>
      </c>
      <c r="E4" s="24" t="s">
        <v>17</v>
      </c>
      <c r="F4" s="18"/>
      <c r="G4" s="18"/>
      <c r="H4" s="18"/>
      <c r="I4" s="18"/>
      <c r="J4" s="18"/>
      <c r="K4" s="18"/>
      <c r="L4" s="18"/>
      <c r="M4" s="18"/>
      <c r="N4" s="29"/>
      <c r="O4" s="18"/>
      <c r="P4" s="27"/>
      <c r="Q4" s="18"/>
      <c r="R4" s="18"/>
      <c r="S4" s="18"/>
      <c r="T4" s="18"/>
      <c r="U4" s="20"/>
      <c r="V4" s="18"/>
      <c r="W4" s="18"/>
      <c r="X4" s="18"/>
      <c r="Y4" s="18"/>
      <c r="Z4" s="71"/>
    </row>
    <row r="5" spans="1:26" s="12" customFormat="1" ht="47.25" customHeight="1" x14ac:dyDescent="0.3">
      <c r="A5" s="32"/>
      <c r="B5" s="32"/>
      <c r="C5" s="33" t="s">
        <v>18</v>
      </c>
      <c r="D5" s="34"/>
      <c r="E5" s="34"/>
      <c r="F5" s="34"/>
      <c r="G5" s="34"/>
      <c r="H5" s="34"/>
      <c r="I5" s="34"/>
      <c r="J5" s="35"/>
      <c r="K5" s="35"/>
      <c r="L5" s="35"/>
      <c r="M5" s="35"/>
      <c r="N5" s="35"/>
      <c r="O5" s="35"/>
      <c r="P5" s="35"/>
      <c r="Q5" s="34"/>
      <c r="R5" s="34"/>
      <c r="S5" s="34"/>
      <c r="T5" s="34"/>
      <c r="U5" s="20"/>
      <c r="V5" s="34"/>
      <c r="W5" s="34"/>
      <c r="X5" s="34"/>
      <c r="Y5" s="15"/>
      <c r="Z5" s="73" t="s">
        <v>19</v>
      </c>
    </row>
    <row r="6" spans="1:26" ht="6" customHeight="1" x14ac:dyDescent="0.2">
      <c r="C6" s="22"/>
      <c r="U6" s="31"/>
      <c r="Z6" s="74" t="s">
        <v>20</v>
      </c>
    </row>
    <row r="7" spans="1:26" ht="6" customHeight="1" x14ac:dyDescent="0.2">
      <c r="C7" s="36"/>
      <c r="D7" s="37"/>
      <c r="E7" s="38"/>
      <c r="F7" s="37"/>
      <c r="G7" s="37"/>
      <c r="H7" s="37"/>
      <c r="I7" s="37"/>
      <c r="J7" s="37"/>
      <c r="K7" s="37"/>
      <c r="L7" s="37"/>
      <c r="M7" s="37"/>
      <c r="N7" s="37"/>
      <c r="O7" s="28"/>
      <c r="P7" s="28"/>
      <c r="Q7" s="28"/>
      <c r="R7" s="39"/>
      <c r="S7" s="28"/>
      <c r="T7" s="40"/>
      <c r="U7" s="41"/>
      <c r="V7" s="39"/>
      <c r="W7" s="39"/>
      <c r="X7" s="39"/>
      <c r="Z7" s="74" t="s">
        <v>20</v>
      </c>
    </row>
    <row r="8" spans="1:26" x14ac:dyDescent="0.2">
      <c r="A8" s="42">
        <v>1</v>
      </c>
      <c r="B8" s="42">
        <v>1</v>
      </c>
      <c r="C8" s="43">
        <v>1</v>
      </c>
      <c r="D8" s="44" t="s">
        <v>21</v>
      </c>
      <c r="E8" s="45" t="s">
        <v>11</v>
      </c>
      <c r="F8" s="44"/>
      <c r="G8" s="44"/>
      <c r="H8" s="44"/>
      <c r="I8" s="44"/>
      <c r="J8" s="44"/>
      <c r="K8" s="44"/>
      <c r="L8" s="28"/>
      <c r="M8" s="28"/>
      <c r="N8" s="28"/>
      <c r="O8" s="28"/>
      <c r="P8" s="28"/>
      <c r="Q8" s="28"/>
      <c r="R8" s="39"/>
      <c r="S8" s="28"/>
      <c r="T8" s="40"/>
      <c r="U8" s="41"/>
      <c r="V8" s="39"/>
      <c r="W8" s="39"/>
      <c r="X8" s="39"/>
      <c r="Z8" s="2" t="s">
        <v>20</v>
      </c>
    </row>
    <row r="9" spans="1:26" x14ac:dyDescent="0.2">
      <c r="A9" s="42">
        <v>2</v>
      </c>
      <c r="B9" s="42">
        <v>2</v>
      </c>
      <c r="C9" s="43">
        <f>IF(D9&lt;&gt;"",_xlfn.AGGREGATE(4,5,$C$8:C8)+1,"")</f>
        <v>2</v>
      </c>
      <c r="D9" s="44" t="s">
        <v>22</v>
      </c>
      <c r="E9" s="45" t="s">
        <v>11</v>
      </c>
      <c r="F9" s="44"/>
      <c r="G9" s="44"/>
      <c r="H9" s="44"/>
      <c r="I9" s="44"/>
      <c r="J9" s="44"/>
      <c r="K9" s="44"/>
      <c r="L9" s="28"/>
      <c r="M9" s="28"/>
      <c r="N9" s="28"/>
      <c r="O9" s="28"/>
      <c r="P9" s="28"/>
      <c r="Q9" s="28"/>
      <c r="R9" s="39"/>
      <c r="S9" s="28"/>
      <c r="T9" s="40"/>
      <c r="U9" s="41"/>
      <c r="V9" s="39"/>
      <c r="W9" s="39"/>
      <c r="X9" s="39"/>
      <c r="Z9" s="2" t="s">
        <v>20</v>
      </c>
    </row>
    <row r="10" spans="1:26" x14ac:dyDescent="0.2">
      <c r="A10" s="42">
        <v>3</v>
      </c>
      <c r="B10" s="42">
        <v>3</v>
      </c>
      <c r="C10" s="43">
        <f>IF(D10&lt;&gt;"",_xlfn.AGGREGATE(4,5,$C$8:C9)+1,"")</f>
        <v>3</v>
      </c>
      <c r="D10" s="44" t="s">
        <v>23</v>
      </c>
      <c r="E10" s="45" t="s">
        <v>11</v>
      </c>
      <c r="F10" s="44"/>
      <c r="G10" s="44"/>
      <c r="H10" s="44"/>
      <c r="I10" s="44"/>
      <c r="J10" s="44"/>
      <c r="K10" s="44"/>
      <c r="L10" s="28"/>
      <c r="M10" s="28"/>
      <c r="N10" s="28"/>
      <c r="O10" s="28"/>
      <c r="P10" s="28"/>
      <c r="Q10" s="28"/>
      <c r="R10" s="39"/>
      <c r="S10" s="28"/>
      <c r="T10" s="40"/>
      <c r="U10" s="41"/>
      <c r="V10" s="39"/>
      <c r="W10" s="39"/>
      <c r="X10" s="39"/>
      <c r="Z10" s="2" t="s">
        <v>20</v>
      </c>
    </row>
    <row r="11" spans="1:26" x14ac:dyDescent="0.2">
      <c r="A11" s="42">
        <v>4</v>
      </c>
      <c r="B11" s="42">
        <v>4</v>
      </c>
      <c r="C11" s="43">
        <f>IF(D11&lt;&gt;"",_xlfn.AGGREGATE(4,5,$C$8:C10)+1,"")</f>
        <v>4</v>
      </c>
      <c r="D11" s="44" t="s">
        <v>24</v>
      </c>
      <c r="E11" s="45" t="s">
        <v>11</v>
      </c>
      <c r="F11" s="28"/>
      <c r="G11" s="28"/>
      <c r="H11" s="28"/>
      <c r="I11" s="28"/>
      <c r="J11" s="28"/>
      <c r="K11" s="28"/>
      <c r="L11" s="28"/>
      <c r="M11" s="28"/>
      <c r="N11" s="28"/>
      <c r="O11" s="28"/>
      <c r="P11" s="28"/>
      <c r="Q11" s="28"/>
      <c r="R11" s="39"/>
      <c r="S11" s="28"/>
      <c r="T11" s="28"/>
      <c r="U11" s="41"/>
      <c r="V11" s="39"/>
      <c r="W11" s="39"/>
      <c r="X11" s="39"/>
      <c r="Z11" s="2" t="s">
        <v>20</v>
      </c>
    </row>
    <row r="12" spans="1:26" x14ac:dyDescent="0.2">
      <c r="A12" s="42">
        <v>5</v>
      </c>
      <c r="B12" s="42">
        <v>5</v>
      </c>
      <c r="C12" s="43">
        <f>IF(D12&lt;&gt;"",_xlfn.AGGREGATE(4,5,$C$8:C11)+1,"")</f>
        <v>5</v>
      </c>
      <c r="D12" s="44" t="s">
        <v>25</v>
      </c>
      <c r="E12" s="44"/>
      <c r="F12" s="28"/>
      <c r="G12" s="28"/>
      <c r="H12" s="28"/>
      <c r="I12" s="28"/>
      <c r="J12" s="28"/>
      <c r="K12" s="28"/>
      <c r="L12" s="28" t="s">
        <v>26</v>
      </c>
      <c r="M12" s="45" t="s">
        <v>11</v>
      </c>
      <c r="N12" s="28"/>
      <c r="O12" s="28"/>
      <c r="P12" s="28" t="s">
        <v>27</v>
      </c>
      <c r="Q12" s="45" t="s">
        <v>11</v>
      </c>
      <c r="R12" s="39"/>
      <c r="S12" s="28"/>
      <c r="T12" s="28"/>
      <c r="U12" s="41"/>
      <c r="V12" s="39"/>
      <c r="W12" s="39"/>
      <c r="X12" s="39"/>
      <c r="Z12" s="2" t="s">
        <v>20</v>
      </c>
    </row>
    <row r="13" spans="1:26" x14ac:dyDescent="0.2">
      <c r="A13" s="42">
        <v>6</v>
      </c>
      <c r="B13" s="42">
        <v>6</v>
      </c>
      <c r="C13" s="43">
        <f>IF(D13&lt;&gt;"",_xlfn.AGGREGATE(4,5,$C$8:C12)+1,"")</f>
        <v>6</v>
      </c>
      <c r="D13" s="28" t="s">
        <v>28</v>
      </c>
      <c r="E13" s="28"/>
      <c r="F13" s="28"/>
      <c r="G13" s="28"/>
      <c r="H13" s="28"/>
      <c r="I13" s="28"/>
      <c r="J13" s="28"/>
      <c r="K13" s="28"/>
      <c r="L13" s="28"/>
      <c r="M13" s="28"/>
      <c r="N13" s="28"/>
      <c r="O13" s="28"/>
      <c r="P13" s="28"/>
      <c r="Q13" s="28"/>
      <c r="R13" s="39"/>
      <c r="S13" s="28"/>
      <c r="T13" s="46"/>
      <c r="U13" s="47"/>
      <c r="V13" s="75"/>
      <c r="W13" s="75"/>
      <c r="X13" s="75"/>
      <c r="Z13" s="76" t="s">
        <v>29</v>
      </c>
    </row>
    <row r="14" spans="1:26" x14ac:dyDescent="0.2">
      <c r="A14" s="42">
        <v>7</v>
      </c>
      <c r="B14" s="42" t="s">
        <v>30</v>
      </c>
      <c r="C14" s="43" t="str">
        <f>IF(D14&lt;&gt;"",_xlfn.AGGREGATE(4,5,$C$8:C13)+1,"")</f>
        <v/>
      </c>
      <c r="D14" s="48"/>
      <c r="E14" s="28" t="s">
        <v>31</v>
      </c>
      <c r="F14" s="28"/>
      <c r="G14" s="28"/>
      <c r="H14" s="28"/>
      <c r="I14" s="28"/>
      <c r="J14" s="28"/>
      <c r="K14" s="28"/>
      <c r="L14" s="37"/>
      <c r="M14" s="28"/>
      <c r="N14" s="28"/>
      <c r="O14" s="28"/>
      <c r="P14" s="28"/>
      <c r="Q14" s="16" t="s">
        <v>9</v>
      </c>
      <c r="R14" s="49"/>
      <c r="S14" s="46"/>
      <c r="T14" s="46"/>
      <c r="U14" s="47"/>
      <c r="V14" s="75"/>
      <c r="W14" s="75"/>
      <c r="X14" s="75"/>
      <c r="Z14" s="2" t="s">
        <v>29</v>
      </c>
    </row>
    <row r="15" spans="1:26" x14ac:dyDescent="0.2">
      <c r="A15" s="42">
        <v>8</v>
      </c>
      <c r="B15" s="42" t="s">
        <v>30</v>
      </c>
      <c r="C15" s="43" t="str">
        <f>IF(D15&lt;&gt;"",_xlfn.AGGREGATE(4,5,$C$8:C14)+1,"")</f>
        <v/>
      </c>
      <c r="D15" s="48"/>
      <c r="E15" s="28" t="s">
        <v>32</v>
      </c>
      <c r="F15" s="28"/>
      <c r="G15" s="28"/>
      <c r="H15" s="28"/>
      <c r="I15" s="28"/>
      <c r="J15" s="28"/>
      <c r="K15" s="28"/>
      <c r="L15" s="37"/>
      <c r="M15" s="28"/>
      <c r="N15" s="28"/>
      <c r="O15" s="28"/>
      <c r="P15" s="28"/>
      <c r="Q15" s="16" t="s">
        <v>9</v>
      </c>
      <c r="R15" s="49"/>
      <c r="S15" s="46"/>
      <c r="T15" s="46"/>
      <c r="U15" s="47"/>
      <c r="V15" s="75"/>
      <c r="W15" s="75"/>
      <c r="X15" s="75"/>
      <c r="Z15" s="2" t="s">
        <v>29</v>
      </c>
    </row>
    <row r="16" spans="1:26" x14ac:dyDescent="0.2">
      <c r="A16" s="42">
        <v>9</v>
      </c>
      <c r="B16" s="42" t="s">
        <v>30</v>
      </c>
      <c r="C16" s="43" t="str">
        <f>IF(D16&lt;&gt;"",_xlfn.AGGREGATE(4,5,$C$8:C15)+1,"")</f>
        <v/>
      </c>
      <c r="D16" s="48"/>
      <c r="E16" s="28" t="s">
        <v>33</v>
      </c>
      <c r="F16" s="28"/>
      <c r="G16" s="28"/>
      <c r="H16" s="28"/>
      <c r="I16" s="28"/>
      <c r="J16" s="28"/>
      <c r="K16" s="28"/>
      <c r="L16" s="37"/>
      <c r="M16" s="28"/>
      <c r="N16" s="28"/>
      <c r="O16" s="28"/>
      <c r="P16" s="28"/>
      <c r="Q16" s="16" t="s">
        <v>9</v>
      </c>
      <c r="R16" s="49"/>
      <c r="S16" s="46"/>
      <c r="T16" s="46"/>
      <c r="U16" s="47"/>
      <c r="V16" s="75"/>
      <c r="W16" s="75"/>
      <c r="X16" s="75"/>
      <c r="Z16" s="2" t="s">
        <v>29</v>
      </c>
    </row>
    <row r="17" spans="1:26" x14ac:dyDescent="0.2">
      <c r="A17" s="42">
        <v>10</v>
      </c>
      <c r="B17" s="42" t="s">
        <v>30</v>
      </c>
      <c r="C17" s="43" t="str">
        <f>IF(D17&lt;&gt;"",_xlfn.AGGREGATE(4,5,$C$8:C16)+1,"")</f>
        <v/>
      </c>
      <c r="D17" s="48"/>
      <c r="E17" s="28"/>
      <c r="F17" s="28"/>
      <c r="G17" s="28"/>
      <c r="H17" s="28"/>
      <c r="I17" s="28"/>
      <c r="J17" s="28"/>
      <c r="K17" s="28"/>
      <c r="L17" s="37"/>
      <c r="M17" s="28"/>
      <c r="N17" s="28"/>
      <c r="O17" s="28"/>
      <c r="P17" s="28"/>
      <c r="Q17" s="28"/>
      <c r="R17" s="39"/>
      <c r="S17" s="46"/>
      <c r="T17" s="46"/>
      <c r="U17" s="47"/>
      <c r="V17" s="75"/>
      <c r="W17" s="75"/>
      <c r="X17" s="75"/>
      <c r="Z17" s="2" t="s">
        <v>29</v>
      </c>
    </row>
    <row r="18" spans="1:26" x14ac:dyDescent="0.2">
      <c r="A18" s="42">
        <v>11</v>
      </c>
      <c r="B18" s="42" t="s">
        <v>34</v>
      </c>
      <c r="C18" s="122" t="s">
        <v>34</v>
      </c>
      <c r="D18" s="123"/>
      <c r="E18" s="123"/>
      <c r="F18" s="124"/>
      <c r="G18" s="124"/>
      <c r="H18" s="124"/>
      <c r="I18" s="124"/>
      <c r="J18" s="124"/>
      <c r="K18" s="124"/>
      <c r="L18" s="123"/>
      <c r="M18" s="123"/>
      <c r="N18" s="123"/>
      <c r="O18" s="123"/>
      <c r="P18" s="123"/>
      <c r="Q18" s="123"/>
      <c r="R18" s="123"/>
      <c r="S18" s="123"/>
      <c r="T18" s="125"/>
      <c r="U18" s="126"/>
      <c r="V18" s="21"/>
      <c r="W18" s="21"/>
      <c r="X18" s="21"/>
      <c r="Z18" s="2" t="s">
        <v>20</v>
      </c>
    </row>
    <row r="19" spans="1:26" ht="75.75" customHeight="1" x14ac:dyDescent="0.2">
      <c r="A19" s="42">
        <v>12</v>
      </c>
      <c r="B19" s="42"/>
      <c r="C19" s="50"/>
      <c r="D19" s="136" t="s">
        <v>35</v>
      </c>
      <c r="E19" s="136"/>
      <c r="F19" s="136"/>
      <c r="G19" s="136"/>
      <c r="H19" s="136"/>
      <c r="I19" s="136"/>
      <c r="J19" s="136"/>
      <c r="K19" s="136"/>
      <c r="L19" s="136"/>
      <c r="M19" s="136"/>
      <c r="N19" s="136"/>
      <c r="O19" s="136"/>
      <c r="P19" s="136"/>
      <c r="Q19" s="136"/>
      <c r="R19" s="136"/>
      <c r="S19" s="136"/>
      <c r="T19" s="136"/>
      <c r="U19" s="137"/>
      <c r="V19" s="77"/>
      <c r="W19" s="77"/>
      <c r="X19" s="77"/>
      <c r="Z19" s="2" t="s">
        <v>20</v>
      </c>
    </row>
    <row r="20" spans="1:26" x14ac:dyDescent="0.2">
      <c r="A20" s="42">
        <v>13</v>
      </c>
      <c r="B20" s="42">
        <v>7</v>
      </c>
      <c r="C20" s="43">
        <f>IF(D20&lt;&gt;"",_xlfn.AGGREGATE(4,5,$C$8:C19)+1,"")</f>
        <v>7</v>
      </c>
      <c r="D20" s="48" t="s">
        <v>36</v>
      </c>
      <c r="E20" s="28"/>
      <c r="F20" s="28"/>
      <c r="G20" s="28"/>
      <c r="H20" s="28"/>
      <c r="I20" s="28"/>
      <c r="J20" s="28"/>
      <c r="K20" s="28"/>
      <c r="L20" s="37"/>
      <c r="M20" s="28"/>
      <c r="N20" s="28"/>
      <c r="O20" s="28"/>
      <c r="P20" s="28"/>
      <c r="Q20" s="28"/>
      <c r="R20" s="39"/>
      <c r="S20" s="46"/>
      <c r="T20" s="46"/>
      <c r="U20" s="47"/>
      <c r="V20" s="75"/>
      <c r="W20" s="75"/>
      <c r="X20" s="75"/>
      <c r="Z20" s="2" t="s">
        <v>20</v>
      </c>
    </row>
    <row r="21" spans="1:26" x14ac:dyDescent="0.2">
      <c r="A21" s="42">
        <v>14</v>
      </c>
      <c r="B21" s="42" t="s">
        <v>30</v>
      </c>
      <c r="C21" s="43" t="str">
        <f>IF(D21&lt;&gt;"",_xlfn.AGGREGATE(4,5,$C$8:C20)+1,"")</f>
        <v/>
      </c>
      <c r="D21" s="48"/>
      <c r="E21" s="28" t="s">
        <v>37</v>
      </c>
      <c r="O21" s="28"/>
      <c r="P21" s="28"/>
      <c r="Q21" s="51" t="s">
        <v>7</v>
      </c>
      <c r="R21" s="49"/>
      <c r="T21" s="46"/>
      <c r="U21" s="47"/>
      <c r="V21" s="75"/>
      <c r="W21" s="75"/>
      <c r="X21" s="75"/>
      <c r="Z21" s="2" t="s">
        <v>20</v>
      </c>
    </row>
    <row r="22" spans="1:26" x14ac:dyDescent="0.2">
      <c r="A22" s="42">
        <v>15</v>
      </c>
      <c r="B22" s="42" t="s">
        <v>30</v>
      </c>
      <c r="C22" s="43" t="str">
        <f>IF(D22&lt;&gt;"",_xlfn.AGGREGATE(4,5,$C$8:C21)+1,"")</f>
        <v/>
      </c>
      <c r="D22" s="48"/>
      <c r="E22" s="28" t="s">
        <v>38</v>
      </c>
      <c r="F22" s="52"/>
      <c r="G22" s="52"/>
      <c r="H22" s="52"/>
      <c r="I22" s="52"/>
      <c r="J22" s="52"/>
      <c r="K22" s="52"/>
      <c r="O22" s="28"/>
      <c r="P22" s="28"/>
      <c r="Q22" s="51" t="s">
        <v>7</v>
      </c>
      <c r="R22" s="49"/>
      <c r="T22" s="46"/>
      <c r="U22" s="47"/>
      <c r="V22" s="75"/>
      <c r="W22" s="75"/>
      <c r="X22" s="75"/>
      <c r="Z22" s="2" t="s">
        <v>20</v>
      </c>
    </row>
    <row r="23" spans="1:26" x14ac:dyDescent="0.2">
      <c r="A23" s="42">
        <v>16</v>
      </c>
      <c r="B23" s="42">
        <v>8</v>
      </c>
      <c r="C23" s="43">
        <f>IF(D23&lt;&gt;"",_xlfn.AGGREGATE(4,5,$C$8:C22)+1,"")</f>
        <v>8</v>
      </c>
      <c r="D23" s="44" t="s">
        <v>39</v>
      </c>
      <c r="F23" s="18"/>
      <c r="G23" s="18"/>
      <c r="H23" s="18"/>
      <c r="I23" s="18"/>
      <c r="J23" s="18"/>
      <c r="K23" s="18"/>
      <c r="L23" s="52"/>
      <c r="M23" s="28"/>
      <c r="N23" s="28"/>
      <c r="O23" s="28"/>
      <c r="P23" s="28"/>
      <c r="Q23" s="45" t="s">
        <v>11</v>
      </c>
      <c r="R23" s="39"/>
      <c r="S23" s="28"/>
      <c r="T23" s="40"/>
      <c r="U23" s="41"/>
      <c r="V23" s="39"/>
      <c r="W23" s="39"/>
      <c r="X23" s="39"/>
      <c r="Z23" s="2" t="s">
        <v>20</v>
      </c>
    </row>
    <row r="24" spans="1:26" x14ac:dyDescent="0.2">
      <c r="A24" s="42">
        <v>17</v>
      </c>
      <c r="B24" s="42">
        <v>9</v>
      </c>
      <c r="C24" s="43">
        <f>IF(D24&lt;&gt;"",_xlfn.AGGREGATE(4,5,$C$8:C23)+1,"")</f>
        <v>9</v>
      </c>
      <c r="D24" s="28" t="s">
        <v>40</v>
      </c>
      <c r="E24" s="28"/>
      <c r="F24" s="28"/>
      <c r="G24" s="28"/>
      <c r="H24" s="28"/>
      <c r="I24" s="28"/>
      <c r="J24" s="28"/>
      <c r="K24" s="28"/>
      <c r="M24" s="28"/>
      <c r="P24" s="28"/>
      <c r="Q24" s="28"/>
      <c r="R24" s="39"/>
      <c r="S24" s="28"/>
      <c r="T24" s="40"/>
      <c r="U24" s="41"/>
      <c r="V24" s="39"/>
      <c r="W24" s="39"/>
      <c r="X24" s="39"/>
      <c r="Z24" s="2" t="s">
        <v>20</v>
      </c>
    </row>
    <row r="25" spans="1:26" x14ac:dyDescent="0.2">
      <c r="A25" s="42">
        <v>18</v>
      </c>
      <c r="B25" s="42" t="s">
        <v>30</v>
      </c>
      <c r="C25" s="43" t="str">
        <f>IF(D25&lt;&gt;"",_xlfn.AGGREGATE(4,5,$C$8:C24)+1,"")</f>
        <v/>
      </c>
      <c r="D25" s="28"/>
      <c r="E25" s="28" t="s">
        <v>41</v>
      </c>
      <c r="F25" s="28"/>
      <c r="G25" s="28"/>
      <c r="H25" s="28"/>
      <c r="I25" s="28"/>
      <c r="J25" s="28"/>
      <c r="K25" s="28"/>
      <c r="N25" s="28"/>
      <c r="O25" s="44"/>
      <c r="P25" s="28"/>
      <c r="Q25" s="51" t="s">
        <v>7</v>
      </c>
      <c r="R25" s="49"/>
      <c r="S25" s="28"/>
      <c r="T25" s="40"/>
      <c r="U25" s="41"/>
      <c r="V25" s="39"/>
      <c r="W25" s="39"/>
      <c r="X25" s="39"/>
      <c r="Z25" s="2" t="s">
        <v>20</v>
      </c>
    </row>
    <row r="26" spans="1:26" x14ac:dyDescent="0.2">
      <c r="A26" s="42">
        <v>19</v>
      </c>
      <c r="B26" s="42" t="s">
        <v>30</v>
      </c>
      <c r="C26" s="43" t="str">
        <f>IF(D26&lt;&gt;"",_xlfn.AGGREGATE(4,5,$C$8:C25)+1,"")</f>
        <v/>
      </c>
      <c r="D26" s="28"/>
      <c r="E26" s="28" t="s">
        <v>42</v>
      </c>
      <c r="F26" s="28"/>
      <c r="G26" s="28"/>
      <c r="H26" s="28"/>
      <c r="I26" s="28"/>
      <c r="J26" s="28"/>
      <c r="K26" s="28"/>
      <c r="L26" s="28"/>
      <c r="N26" s="28"/>
      <c r="O26" s="44"/>
      <c r="P26" s="28"/>
      <c r="Q26" s="51" t="s">
        <v>7</v>
      </c>
      <c r="R26" s="49"/>
      <c r="S26" s="28"/>
      <c r="T26" s="40"/>
      <c r="U26" s="41"/>
      <c r="V26" s="39"/>
      <c r="W26" s="39"/>
      <c r="X26" s="39"/>
      <c r="Z26" s="2" t="s">
        <v>20</v>
      </c>
    </row>
    <row r="27" spans="1:26" x14ac:dyDescent="0.2">
      <c r="A27" s="42">
        <v>20</v>
      </c>
      <c r="B27" s="42">
        <v>10</v>
      </c>
      <c r="C27" s="43">
        <f>IF(D27&lt;&gt;"",_xlfn.AGGREGATE(4,5,$C$8:C26)+1,"")</f>
        <v>10</v>
      </c>
      <c r="D27" s="44" t="s">
        <v>43</v>
      </c>
      <c r="E27" s="44"/>
      <c r="F27" s="28"/>
      <c r="G27" s="28"/>
      <c r="H27" s="28"/>
      <c r="I27" s="28"/>
      <c r="J27" s="28"/>
      <c r="K27" s="28"/>
      <c r="M27" s="44"/>
      <c r="N27" s="28"/>
      <c r="O27" s="28"/>
      <c r="P27" s="28"/>
      <c r="Q27" s="45" t="s">
        <v>11</v>
      </c>
      <c r="R27" s="39"/>
      <c r="S27" s="28"/>
      <c r="T27" s="28"/>
      <c r="U27" s="41"/>
      <c r="V27" s="39"/>
      <c r="W27" s="39"/>
      <c r="X27" s="39"/>
      <c r="Z27" s="2" t="s">
        <v>20</v>
      </c>
    </row>
    <row r="28" spans="1:26" x14ac:dyDescent="0.2">
      <c r="A28" s="42">
        <v>24</v>
      </c>
      <c r="B28" s="42">
        <v>12</v>
      </c>
      <c r="C28" s="43">
        <f>IF(D28&lt;&gt;"",_xlfn.AGGREGATE(4,5,$C$8:C27)+1,"")</f>
        <v>11</v>
      </c>
      <c r="D28" s="28" t="s">
        <v>44</v>
      </c>
      <c r="E28" s="28"/>
      <c r="F28" s="28"/>
      <c r="G28" s="28"/>
      <c r="H28" s="28"/>
      <c r="I28" s="28"/>
      <c r="J28" s="28"/>
      <c r="K28" s="28"/>
      <c r="L28" s="28"/>
      <c r="M28" s="28"/>
      <c r="N28" s="28"/>
      <c r="P28" s="28"/>
      <c r="Q28" s="28"/>
      <c r="R28" s="39"/>
      <c r="S28" s="28"/>
      <c r="T28" s="28"/>
      <c r="U28" s="41"/>
      <c r="V28" s="39"/>
      <c r="W28" s="39"/>
      <c r="X28" s="39"/>
      <c r="Z28" s="76" t="s">
        <v>45</v>
      </c>
    </row>
    <row r="29" spans="1:26" x14ac:dyDescent="0.2">
      <c r="A29" s="42">
        <v>25</v>
      </c>
      <c r="B29" s="42" t="s">
        <v>30</v>
      </c>
      <c r="C29" s="43" t="str">
        <f>IF(D29&lt;&gt;"",_xlfn.AGGREGATE(4,5,$C$8:C28)+1,"")</f>
        <v/>
      </c>
      <c r="D29" s="28"/>
      <c r="E29" s="53" t="s">
        <v>31</v>
      </c>
      <c r="F29" s="28"/>
      <c r="G29" s="28"/>
      <c r="H29" s="28"/>
      <c r="I29" s="28"/>
      <c r="J29" s="28"/>
      <c r="K29" s="28"/>
      <c r="L29" s="28"/>
      <c r="M29" s="28"/>
      <c r="N29" s="28"/>
      <c r="P29" s="28"/>
      <c r="Q29" s="45" t="s">
        <v>11</v>
      </c>
      <c r="R29" s="49"/>
      <c r="S29" s="28"/>
      <c r="T29" s="28"/>
      <c r="U29" s="41"/>
      <c r="V29" s="39"/>
      <c r="W29" s="39"/>
      <c r="X29" s="39"/>
      <c r="Z29" s="2" t="s">
        <v>45</v>
      </c>
    </row>
    <row r="30" spans="1:26" x14ac:dyDescent="0.2">
      <c r="A30" s="42">
        <v>26</v>
      </c>
      <c r="B30" s="42" t="s">
        <v>30</v>
      </c>
      <c r="C30" s="43" t="str">
        <f>IF(D30&lt;&gt;"",_xlfn.AGGREGATE(4,5,$C$8:C29)+1,"")</f>
        <v/>
      </c>
      <c r="D30" s="28"/>
      <c r="E30" s="53" t="s">
        <v>32</v>
      </c>
      <c r="F30" s="28"/>
      <c r="G30" s="28"/>
      <c r="H30" s="28"/>
      <c r="I30" s="28"/>
      <c r="J30" s="28"/>
      <c r="K30" s="28"/>
      <c r="L30" s="28"/>
      <c r="M30" s="28"/>
      <c r="N30" s="28"/>
      <c r="P30" s="28"/>
      <c r="Q30" s="45" t="s">
        <v>11</v>
      </c>
      <c r="R30" s="49"/>
      <c r="S30" s="28"/>
      <c r="T30" s="28"/>
      <c r="U30" s="41"/>
      <c r="V30" s="39"/>
      <c r="W30" s="39"/>
      <c r="X30" s="39"/>
      <c r="Z30" s="2" t="s">
        <v>45</v>
      </c>
    </row>
    <row r="31" spans="1:26" x14ac:dyDescent="0.2">
      <c r="A31" s="42">
        <v>325</v>
      </c>
      <c r="B31" s="42" t="s">
        <v>46</v>
      </c>
      <c r="C31" s="122" t="s">
        <v>46</v>
      </c>
      <c r="D31" s="123"/>
      <c r="E31" s="123"/>
      <c r="F31" s="124"/>
      <c r="G31" s="124"/>
      <c r="H31" s="124"/>
      <c r="I31" s="124"/>
      <c r="J31" s="124"/>
      <c r="K31" s="124"/>
      <c r="L31" s="123"/>
      <c r="M31" s="123"/>
      <c r="N31" s="123"/>
      <c r="O31" s="123"/>
      <c r="P31" s="123"/>
      <c r="Q31" s="123"/>
      <c r="R31" s="123"/>
      <c r="S31" s="123"/>
      <c r="T31" s="125"/>
      <c r="U31" s="126"/>
      <c r="V31" s="21"/>
      <c r="W31" s="21"/>
      <c r="X31" s="21"/>
      <c r="Z31" s="2" t="s">
        <v>20</v>
      </c>
    </row>
    <row r="32" spans="1:26" s="11" customFormat="1" x14ac:dyDescent="0.2">
      <c r="A32" s="42">
        <v>326</v>
      </c>
      <c r="B32" s="42">
        <v>59</v>
      </c>
      <c r="C32" s="43">
        <f>IF(D32&lt;&gt;"",_xlfn.AGGREGATE(4,5,$C$8:C31)+1,"")</f>
        <v>12</v>
      </c>
      <c r="D32" s="26" t="s">
        <v>295</v>
      </c>
      <c r="E32" s="26"/>
      <c r="F32" s="26"/>
      <c r="G32" s="26"/>
      <c r="H32" s="26"/>
      <c r="I32" s="26"/>
      <c r="J32" s="26"/>
      <c r="K32" s="26"/>
      <c r="L32" s="18"/>
      <c r="M32" s="18"/>
      <c r="N32" s="18"/>
      <c r="O32" s="18"/>
      <c r="P32" s="18"/>
      <c r="Q32" s="18"/>
      <c r="R32" s="18"/>
      <c r="S32" s="18"/>
      <c r="T32" s="18"/>
      <c r="U32" s="20"/>
      <c r="V32" s="18"/>
      <c r="W32" s="18"/>
      <c r="X32" s="18"/>
      <c r="Y32" s="18"/>
      <c r="Z32" s="2" t="s">
        <v>47</v>
      </c>
    </row>
    <row r="33" spans="1:26" s="11" customFormat="1" x14ac:dyDescent="0.2">
      <c r="A33" s="42">
        <v>327</v>
      </c>
      <c r="B33" s="42" t="s">
        <v>30</v>
      </c>
      <c r="C33" s="43" t="str">
        <f>IF(D33&lt;&gt;"",_xlfn.AGGREGATE(4,5,$C$8:C32)+1,"")</f>
        <v/>
      </c>
      <c r="D33" s="26"/>
      <c r="E33" s="54">
        <v>0.05</v>
      </c>
      <c r="F33" s="26"/>
      <c r="G33" s="26"/>
      <c r="H33" s="26"/>
      <c r="I33" s="26"/>
      <c r="J33" s="26"/>
      <c r="K33" s="26"/>
      <c r="L33" s="18"/>
      <c r="M33" s="18"/>
      <c r="N33" s="18"/>
      <c r="O33" s="18"/>
      <c r="P33" s="18"/>
      <c r="Q33" s="51" t="s">
        <v>7</v>
      </c>
      <c r="R33" s="18"/>
      <c r="S33" s="18"/>
      <c r="T33" s="18"/>
      <c r="U33" s="20"/>
      <c r="V33" s="18"/>
      <c r="W33" s="18"/>
      <c r="X33" s="18"/>
      <c r="Y33" s="18"/>
      <c r="Z33" s="2" t="s">
        <v>47</v>
      </c>
    </row>
    <row r="34" spans="1:26" s="11" customFormat="1" x14ac:dyDescent="0.2">
      <c r="A34" s="42">
        <v>328</v>
      </c>
      <c r="B34" s="42" t="s">
        <v>30</v>
      </c>
      <c r="C34" s="43" t="str">
        <f>IF(D34&lt;&gt;"",_xlfn.AGGREGATE(4,5,$C$8:C33)+1,"")</f>
        <v/>
      </c>
      <c r="D34" s="26"/>
      <c r="E34" s="54">
        <v>0.1</v>
      </c>
      <c r="F34" s="26"/>
      <c r="G34" s="26"/>
      <c r="H34" s="26"/>
      <c r="I34" s="26"/>
      <c r="J34" s="26"/>
      <c r="K34" s="26"/>
      <c r="L34" s="18"/>
      <c r="M34" s="18"/>
      <c r="N34" s="18"/>
      <c r="O34" s="18"/>
      <c r="P34" s="18"/>
      <c r="Q34" s="51" t="s">
        <v>7</v>
      </c>
      <c r="R34" s="18"/>
      <c r="S34" s="18"/>
      <c r="T34" s="18"/>
      <c r="U34" s="20"/>
      <c r="V34" s="18"/>
      <c r="W34" s="18"/>
      <c r="X34" s="18"/>
      <c r="Y34" s="18"/>
      <c r="Z34" s="2" t="s">
        <v>47</v>
      </c>
    </row>
    <row r="35" spans="1:26" s="11" customFormat="1" x14ac:dyDescent="0.2">
      <c r="A35" s="42">
        <v>329</v>
      </c>
      <c r="B35" s="42" t="s">
        <v>30</v>
      </c>
      <c r="C35" s="43" t="str">
        <f>IF(D35&lt;&gt;"",_xlfn.AGGREGATE(4,5,$C$8:C34)+1,"")</f>
        <v/>
      </c>
      <c r="D35" s="26"/>
      <c r="E35" s="54">
        <v>0.15</v>
      </c>
      <c r="F35" s="26"/>
      <c r="G35" s="26"/>
      <c r="H35" s="26"/>
      <c r="I35" s="26"/>
      <c r="J35" s="26"/>
      <c r="K35" s="26"/>
      <c r="L35" s="18"/>
      <c r="M35" s="18"/>
      <c r="N35" s="18"/>
      <c r="O35" s="18"/>
      <c r="P35" s="18"/>
      <c r="Q35" s="51" t="s">
        <v>7</v>
      </c>
      <c r="R35" s="18"/>
      <c r="S35" s="18"/>
      <c r="T35" s="18"/>
      <c r="U35" s="20"/>
      <c r="V35" s="18"/>
      <c r="W35" s="18"/>
      <c r="X35" s="18"/>
      <c r="Y35" s="18"/>
      <c r="Z35" s="2" t="s">
        <v>47</v>
      </c>
    </row>
    <row r="36" spans="1:26" s="11" customFormat="1" x14ac:dyDescent="0.2">
      <c r="A36" s="42">
        <v>330</v>
      </c>
      <c r="B36" s="42" t="s">
        <v>30</v>
      </c>
      <c r="C36" s="43" t="str">
        <f>IF(D36&lt;&gt;"",_xlfn.AGGREGATE(4,5,$C$8:C35)+1,"")</f>
        <v/>
      </c>
      <c r="D36" s="26"/>
      <c r="E36" s="54">
        <v>0.2</v>
      </c>
      <c r="F36" s="26"/>
      <c r="G36" s="26"/>
      <c r="H36" s="26"/>
      <c r="I36" s="26"/>
      <c r="J36" s="26"/>
      <c r="K36" s="26"/>
      <c r="L36" s="18"/>
      <c r="M36" s="18"/>
      <c r="N36" s="18"/>
      <c r="O36" s="18"/>
      <c r="P36" s="18"/>
      <c r="Q36" s="51" t="s">
        <v>7</v>
      </c>
      <c r="R36" s="18"/>
      <c r="S36" s="18"/>
      <c r="T36" s="18"/>
      <c r="U36" s="20"/>
      <c r="V36" s="18"/>
      <c r="W36" s="18"/>
      <c r="X36" s="18"/>
      <c r="Y36" s="18"/>
      <c r="Z36" s="2" t="s">
        <v>47</v>
      </c>
    </row>
    <row r="37" spans="1:26" s="11" customFormat="1" x14ac:dyDescent="0.2">
      <c r="A37" s="42">
        <v>331</v>
      </c>
      <c r="B37" s="42" t="s">
        <v>30</v>
      </c>
      <c r="C37" s="43" t="str">
        <f>IF(D37&lt;&gt;"",_xlfn.AGGREGATE(4,5,$C$8:C36)+1,"")</f>
        <v/>
      </c>
      <c r="D37" s="26"/>
      <c r="E37" s="54">
        <v>0.25</v>
      </c>
      <c r="F37" s="26"/>
      <c r="G37" s="26"/>
      <c r="H37" s="26"/>
      <c r="I37" s="26"/>
      <c r="J37" s="26"/>
      <c r="K37" s="26"/>
      <c r="L37" s="55"/>
      <c r="M37" s="18"/>
      <c r="N37" s="18"/>
      <c r="O37" s="18"/>
      <c r="P37" s="18"/>
      <c r="Q37" s="51" t="s">
        <v>7</v>
      </c>
      <c r="R37" s="18"/>
      <c r="S37" s="18"/>
      <c r="T37" s="18"/>
      <c r="U37" s="20"/>
      <c r="V37" s="18"/>
      <c r="W37" s="18"/>
      <c r="X37" s="18"/>
      <c r="Y37" s="18"/>
      <c r="Z37" s="2" t="s">
        <v>47</v>
      </c>
    </row>
    <row r="38" spans="1:26" s="11" customFormat="1" x14ac:dyDescent="0.2">
      <c r="A38" s="42">
        <v>332</v>
      </c>
      <c r="B38" s="42" t="s">
        <v>30</v>
      </c>
      <c r="C38" s="43" t="str">
        <f>IF(D38&lt;&gt;"",_xlfn.AGGREGATE(4,5,$C$8:C37)+1,"")</f>
        <v/>
      </c>
      <c r="D38" s="26"/>
      <c r="E38" s="54">
        <v>0.3</v>
      </c>
      <c r="F38" s="26"/>
      <c r="G38" s="26"/>
      <c r="H38" s="26"/>
      <c r="I38" s="26"/>
      <c r="J38" s="26"/>
      <c r="K38" s="26"/>
      <c r="L38" s="55"/>
      <c r="M38" s="18"/>
      <c r="N38" s="18"/>
      <c r="O38" s="18"/>
      <c r="P38" s="18"/>
      <c r="Q38" s="51" t="s">
        <v>7</v>
      </c>
      <c r="R38" s="18"/>
      <c r="S38" s="18"/>
      <c r="T38" s="18"/>
      <c r="U38" s="20"/>
      <c r="V38" s="18"/>
      <c r="W38" s="18"/>
      <c r="X38" s="18"/>
      <c r="Y38" s="18"/>
      <c r="Z38" s="2" t="s">
        <v>47</v>
      </c>
    </row>
    <row r="39" spans="1:26" s="11" customFormat="1" x14ac:dyDescent="0.2">
      <c r="A39" s="42">
        <v>333</v>
      </c>
      <c r="B39" s="42" t="s">
        <v>30</v>
      </c>
      <c r="C39" s="43" t="str">
        <f>IF(D39&lt;&gt;"",_xlfn.AGGREGATE(4,5,$C$8:C38)+1,"")</f>
        <v/>
      </c>
      <c r="D39" s="26"/>
      <c r="E39" s="54">
        <v>0.35</v>
      </c>
      <c r="F39" s="26"/>
      <c r="G39" s="26"/>
      <c r="H39" s="26"/>
      <c r="I39" s="26"/>
      <c r="J39" s="26"/>
      <c r="K39" s="26"/>
      <c r="L39" s="18"/>
      <c r="M39" s="18"/>
      <c r="N39" s="18"/>
      <c r="O39" s="18"/>
      <c r="P39" s="18"/>
      <c r="Q39" s="51" t="s">
        <v>7</v>
      </c>
      <c r="R39" s="18"/>
      <c r="S39" s="18"/>
      <c r="T39" s="18"/>
      <c r="U39" s="20"/>
      <c r="V39" s="18"/>
      <c r="W39" s="18"/>
      <c r="X39" s="18"/>
      <c r="Y39" s="18"/>
      <c r="Z39" s="2" t="s">
        <v>47</v>
      </c>
    </row>
    <row r="40" spans="1:26" s="11" customFormat="1" x14ac:dyDescent="0.2">
      <c r="A40" s="42">
        <v>334</v>
      </c>
      <c r="B40" s="42" t="s">
        <v>30</v>
      </c>
      <c r="C40" s="43" t="str">
        <f>IF(D40&lt;&gt;"",_xlfn.AGGREGATE(4,5,$C$8:C39)+1,"")</f>
        <v/>
      </c>
      <c r="D40" s="26"/>
      <c r="E40" s="54">
        <v>0.4</v>
      </c>
      <c r="F40" s="26"/>
      <c r="G40" s="26"/>
      <c r="H40" s="26"/>
      <c r="I40" s="26"/>
      <c r="J40" s="26"/>
      <c r="K40" s="26"/>
      <c r="L40" s="18"/>
      <c r="M40" s="18"/>
      <c r="N40" s="18"/>
      <c r="O40" s="18"/>
      <c r="P40" s="18"/>
      <c r="Q40" s="51" t="s">
        <v>7</v>
      </c>
      <c r="R40" s="18"/>
      <c r="S40" s="18"/>
      <c r="T40" s="18"/>
      <c r="U40" s="20"/>
      <c r="V40" s="18"/>
      <c r="W40" s="18"/>
      <c r="X40" s="18"/>
      <c r="Y40" s="18"/>
      <c r="Z40" s="2" t="s">
        <v>47</v>
      </c>
    </row>
    <row r="41" spans="1:26" s="11" customFormat="1" x14ac:dyDescent="0.2">
      <c r="A41" s="42">
        <v>335</v>
      </c>
      <c r="B41" s="42" t="s">
        <v>30</v>
      </c>
      <c r="C41" s="43" t="str">
        <f>IF(D41&lt;&gt;"",_xlfn.AGGREGATE(4,5,$C$8:C40)+1,"")</f>
        <v/>
      </c>
      <c r="D41" s="26"/>
      <c r="E41" s="54">
        <v>0.45</v>
      </c>
      <c r="F41" s="26"/>
      <c r="G41" s="26"/>
      <c r="H41" s="26"/>
      <c r="I41" s="26"/>
      <c r="J41" s="26"/>
      <c r="K41" s="26"/>
      <c r="L41" s="55"/>
      <c r="M41" s="18"/>
      <c r="N41" s="18"/>
      <c r="O41" s="18"/>
      <c r="P41" s="18"/>
      <c r="Q41" s="51" t="s">
        <v>7</v>
      </c>
      <c r="R41" s="18"/>
      <c r="S41" s="18"/>
      <c r="T41" s="18"/>
      <c r="U41" s="20"/>
      <c r="V41" s="18"/>
      <c r="W41" s="18"/>
      <c r="X41" s="18"/>
      <c r="Y41" s="18"/>
      <c r="Z41" s="2" t="s">
        <v>47</v>
      </c>
    </row>
    <row r="42" spans="1:26" s="11" customFormat="1" x14ac:dyDescent="0.2">
      <c r="A42" s="42">
        <v>336</v>
      </c>
      <c r="B42" s="42" t="s">
        <v>30</v>
      </c>
      <c r="C42" s="43" t="str">
        <f>IF(D42&lt;&gt;"",_xlfn.AGGREGATE(4,5,$C$8:C41)+1,"")</f>
        <v/>
      </c>
      <c r="D42" s="26"/>
      <c r="E42" s="54">
        <v>0.5</v>
      </c>
      <c r="F42" s="26"/>
      <c r="G42" s="26"/>
      <c r="H42" s="26"/>
      <c r="I42" s="26"/>
      <c r="J42" s="26"/>
      <c r="K42" s="26"/>
      <c r="L42" s="55"/>
      <c r="M42" s="18"/>
      <c r="N42" s="18"/>
      <c r="O42" s="18"/>
      <c r="P42" s="18"/>
      <c r="Q42" s="51" t="s">
        <v>7</v>
      </c>
      <c r="R42" s="18"/>
      <c r="S42" s="18"/>
      <c r="T42" s="18"/>
      <c r="U42" s="20"/>
      <c r="V42" s="18"/>
      <c r="W42" s="18"/>
      <c r="X42" s="18"/>
      <c r="Y42" s="18"/>
      <c r="Z42" s="2" t="s">
        <v>47</v>
      </c>
    </row>
    <row r="43" spans="1:26" s="11" customFormat="1" x14ac:dyDescent="0.2">
      <c r="A43" s="42">
        <v>337</v>
      </c>
      <c r="B43" s="42" t="s">
        <v>30</v>
      </c>
      <c r="C43" s="43" t="str">
        <f>IF(D43&lt;&gt;"",_xlfn.AGGREGATE(4,5,$C$8:C42)+1,"")</f>
        <v/>
      </c>
      <c r="D43" s="26"/>
      <c r="E43" s="39" t="s">
        <v>48</v>
      </c>
      <c r="F43" s="26"/>
      <c r="G43" s="26"/>
      <c r="H43" s="26"/>
      <c r="I43" s="26"/>
      <c r="J43" s="26"/>
      <c r="K43" s="26"/>
      <c r="L43" s="18"/>
      <c r="M43" s="18"/>
      <c r="N43" s="29"/>
      <c r="O43" s="18"/>
      <c r="P43" s="18"/>
      <c r="Q43" s="45" t="s">
        <v>11</v>
      </c>
      <c r="R43" s="18"/>
      <c r="S43" s="18"/>
      <c r="T43" s="18"/>
      <c r="U43" s="20"/>
      <c r="V43" s="18"/>
      <c r="W43" s="18"/>
      <c r="X43" s="18"/>
      <c r="Y43" s="18"/>
      <c r="Z43" s="2" t="s">
        <v>47</v>
      </c>
    </row>
    <row r="44" spans="1:26" s="11" customFormat="1" x14ac:dyDescent="0.2">
      <c r="A44" s="42">
        <v>339</v>
      </c>
      <c r="B44" s="42">
        <v>61</v>
      </c>
      <c r="C44" s="43">
        <f>IF(D44&lt;&gt;"",_xlfn.AGGREGATE(4,5,$C$8:C43)+1,"")</f>
        <v>13</v>
      </c>
      <c r="D44" s="26" t="s">
        <v>49</v>
      </c>
      <c r="E44" s="26"/>
      <c r="F44" s="26"/>
      <c r="G44" s="26"/>
      <c r="H44" s="26"/>
      <c r="I44" s="26"/>
      <c r="J44" s="26"/>
      <c r="K44" s="26"/>
      <c r="L44" s="18"/>
      <c r="M44" s="18"/>
      <c r="N44" s="18"/>
      <c r="O44" s="18"/>
      <c r="P44" s="18"/>
      <c r="Q44" s="45" t="s">
        <v>11</v>
      </c>
      <c r="R44" s="18"/>
      <c r="S44" s="18"/>
      <c r="T44" s="18" t="s">
        <v>50</v>
      </c>
      <c r="U44" s="20"/>
      <c r="V44" s="18"/>
      <c r="W44" s="18"/>
      <c r="X44" s="18"/>
      <c r="Y44" s="18"/>
      <c r="Z44" s="2" t="s">
        <v>51</v>
      </c>
    </row>
    <row r="45" spans="1:26" s="11" customFormat="1" x14ac:dyDescent="0.2">
      <c r="A45" s="42">
        <v>340</v>
      </c>
      <c r="B45" s="42">
        <v>62</v>
      </c>
      <c r="C45" s="43">
        <f>IF(D45&lt;&gt;"",_xlfn.AGGREGATE(4,5,$C$8:C44)+1,"")</f>
        <v>14</v>
      </c>
      <c r="D45" s="26" t="s">
        <v>52</v>
      </c>
      <c r="E45" s="26"/>
      <c r="F45" s="26"/>
      <c r="G45" s="26"/>
      <c r="H45" s="26"/>
      <c r="I45" s="26"/>
      <c r="J45" s="26"/>
      <c r="K45" s="26"/>
      <c r="L45" s="18"/>
      <c r="M45" s="18"/>
      <c r="N45" s="18"/>
      <c r="O45" s="18"/>
      <c r="P45" s="18"/>
      <c r="Q45" s="45" t="s">
        <v>11</v>
      </c>
      <c r="R45" s="18"/>
      <c r="S45" s="18"/>
      <c r="T45" s="18" t="s">
        <v>53</v>
      </c>
      <c r="U45" s="20"/>
      <c r="V45" s="18"/>
      <c r="W45" s="18"/>
      <c r="X45" s="18"/>
      <c r="Y45" s="18"/>
      <c r="Z45" s="2" t="s">
        <v>54</v>
      </c>
    </row>
    <row r="46" spans="1:26" x14ac:dyDescent="0.2">
      <c r="A46" s="42">
        <v>409</v>
      </c>
      <c r="B46" s="42" t="s">
        <v>55</v>
      </c>
      <c r="C46" s="122" t="s">
        <v>55</v>
      </c>
      <c r="D46" s="123"/>
      <c r="E46" s="123"/>
      <c r="F46" s="124"/>
      <c r="G46" s="124"/>
      <c r="H46" s="124"/>
      <c r="I46" s="124"/>
      <c r="J46" s="124"/>
      <c r="K46" s="124"/>
      <c r="L46" s="123"/>
      <c r="M46" s="123"/>
      <c r="N46" s="123"/>
      <c r="O46" s="123"/>
      <c r="P46" s="123"/>
      <c r="Q46" s="123"/>
      <c r="R46" s="123"/>
      <c r="S46" s="123"/>
      <c r="T46" s="125"/>
      <c r="U46" s="126"/>
      <c r="V46" s="21"/>
      <c r="W46" s="21"/>
      <c r="X46" s="21"/>
      <c r="Z46" s="2" t="s">
        <v>20</v>
      </c>
    </row>
    <row r="47" spans="1:26" x14ac:dyDescent="0.2">
      <c r="A47" s="42">
        <v>410</v>
      </c>
      <c r="B47" s="42">
        <v>82</v>
      </c>
      <c r="C47" s="43">
        <f>IF(D47&lt;&gt;"",_xlfn.AGGREGATE(4,5,$C$8:C46)+1,"")</f>
        <v>15</v>
      </c>
      <c r="D47" s="26" t="s">
        <v>56</v>
      </c>
      <c r="E47" s="26"/>
      <c r="F47" s="26"/>
      <c r="G47" s="26"/>
      <c r="H47" s="26"/>
      <c r="I47" s="26"/>
      <c r="J47" s="26"/>
      <c r="K47" s="26"/>
      <c r="L47" s="26"/>
      <c r="M47" s="26"/>
      <c r="N47" s="26"/>
      <c r="O47" s="26"/>
      <c r="P47" s="26"/>
      <c r="Q47" s="26"/>
      <c r="S47" s="26"/>
      <c r="T47" s="26"/>
      <c r="U47" s="56"/>
      <c r="Z47" s="2" t="s">
        <v>20</v>
      </c>
    </row>
    <row r="48" spans="1:26" x14ac:dyDescent="0.2">
      <c r="A48" s="42">
        <v>411</v>
      </c>
      <c r="B48" s="42" t="s">
        <v>30</v>
      </c>
      <c r="C48" s="43" t="str">
        <f>IF(D48&lt;&gt;"",MAX($C$5:C47)+1,"")</f>
        <v/>
      </c>
      <c r="D48" s="26"/>
      <c r="E48" s="39" t="s">
        <v>38</v>
      </c>
      <c r="F48" s="49"/>
      <c r="G48" s="49"/>
      <c r="H48" s="49"/>
      <c r="I48" s="49"/>
      <c r="J48" s="49"/>
      <c r="K48" s="49"/>
      <c r="L48" s="26"/>
      <c r="M48" s="26"/>
      <c r="N48" s="26"/>
      <c r="O48" s="26"/>
      <c r="P48" s="26"/>
      <c r="Q48" s="51" t="s">
        <v>7</v>
      </c>
      <c r="S48" s="26"/>
      <c r="T48" s="26"/>
      <c r="U48" s="56"/>
      <c r="Z48" s="2" t="s">
        <v>20</v>
      </c>
    </row>
    <row r="49" spans="1:26" x14ac:dyDescent="0.2">
      <c r="A49" s="42">
        <v>412</v>
      </c>
      <c r="B49" s="42" t="s">
        <v>30</v>
      </c>
      <c r="C49" s="43" t="str">
        <f>IF(D49&lt;&gt;"",MAX($C$5:C48)+1,"")</f>
        <v/>
      </c>
      <c r="D49" s="26"/>
      <c r="E49" s="39" t="s">
        <v>57</v>
      </c>
      <c r="F49" s="49"/>
      <c r="G49" s="49"/>
      <c r="H49" s="49"/>
      <c r="I49" s="49"/>
      <c r="J49" s="49"/>
      <c r="K49" s="49"/>
      <c r="L49" s="26"/>
      <c r="M49" s="26"/>
      <c r="N49" s="26"/>
      <c r="O49" s="26"/>
      <c r="P49" s="26"/>
      <c r="Q49" s="45" t="s">
        <v>11</v>
      </c>
      <c r="S49" s="26"/>
      <c r="T49" s="26"/>
      <c r="U49" s="56"/>
      <c r="Z49" s="2" t="s">
        <v>20</v>
      </c>
    </row>
    <row r="50" spans="1:26" x14ac:dyDescent="0.2">
      <c r="A50" s="42">
        <v>413</v>
      </c>
      <c r="B50" s="42"/>
      <c r="C50" s="43"/>
      <c r="D50" s="138" t="s">
        <v>58</v>
      </c>
      <c r="E50" s="138"/>
      <c r="F50" s="138"/>
      <c r="G50" s="138"/>
      <c r="H50" s="138"/>
      <c r="I50" s="138"/>
      <c r="J50" s="138"/>
      <c r="K50" s="138"/>
      <c r="L50" s="138"/>
      <c r="M50" s="138"/>
      <c r="N50" s="138"/>
      <c r="O50" s="138"/>
      <c r="P50" s="138"/>
      <c r="Q50" s="138"/>
      <c r="R50" s="138"/>
      <c r="S50" s="138"/>
      <c r="T50" s="138"/>
      <c r="U50" s="139"/>
      <c r="V50" s="78"/>
      <c r="W50" s="78"/>
      <c r="X50" s="78"/>
      <c r="Z50" s="2" t="s">
        <v>20</v>
      </c>
    </row>
    <row r="51" spans="1:26" x14ac:dyDescent="0.2">
      <c r="C51" s="22"/>
      <c r="U51" s="31"/>
      <c r="Z51" s="79"/>
    </row>
    <row r="52" spans="1:26" ht="15" thickBot="1" x14ac:dyDescent="0.25">
      <c r="C52" s="57"/>
      <c r="D52" s="58"/>
      <c r="E52" s="58"/>
      <c r="F52" s="58"/>
      <c r="G52" s="58"/>
      <c r="H52" s="58"/>
      <c r="I52" s="58"/>
      <c r="J52" s="58"/>
      <c r="K52" s="58"/>
      <c r="L52" s="58"/>
      <c r="M52" s="58"/>
      <c r="N52" s="58"/>
      <c r="O52" s="58"/>
      <c r="P52" s="58"/>
      <c r="Q52" s="58"/>
      <c r="R52" s="58"/>
      <c r="S52" s="58"/>
      <c r="T52" s="58"/>
      <c r="U52" s="59"/>
    </row>
  </sheetData>
  <autoFilter ref="A5:Z50" xr:uid="{5D8B68A8-B34D-4E62-8CF6-DA9125962812}"/>
  <mergeCells count="2">
    <mergeCell ref="D19:U19"/>
    <mergeCell ref="D50:U50"/>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Q136"/>
  <sheetViews>
    <sheetView showGridLines="0" zoomScale="85" zoomScaleNormal="85" zoomScalePageLayoutView="80" workbookViewId="0">
      <pane xSplit="2" ySplit="8" topLeftCell="C9" activePane="bottomRight" state="frozen"/>
      <selection pane="topRight" activeCell="C1" sqref="C1"/>
      <selection pane="bottomLeft" activeCell="A10" sqref="A10"/>
      <selection pane="bottomRight" activeCell="Q7" sqref="B7:Q7"/>
    </sheetView>
  </sheetViews>
  <sheetFormatPr defaultColWidth="10.8984375" defaultRowHeight="14.25" x14ac:dyDescent="0.2"/>
  <cols>
    <col min="1" max="1" width="1.09765625" style="93" customWidth="1"/>
    <col min="2" max="2" width="17.59765625" style="80" customWidth="1"/>
    <col min="3" max="3" width="14.3984375" style="80" customWidth="1"/>
    <col min="4" max="4" width="15.69921875" style="80" customWidth="1"/>
    <col min="5" max="17" width="17.8984375" style="80" customWidth="1"/>
    <col min="18" max="16384" width="10.8984375" style="93"/>
  </cols>
  <sheetData>
    <row r="1" spans="2:17" ht="15" x14ac:dyDescent="0.2">
      <c r="B1" s="94" t="s">
        <v>59</v>
      </c>
      <c r="C1" s="95" t="s">
        <v>60</v>
      </c>
    </row>
    <row r="2" spans="2:17" ht="15" x14ac:dyDescent="0.2">
      <c r="B2" s="94" t="s">
        <v>61</v>
      </c>
      <c r="C2" s="95">
        <v>1234</v>
      </c>
    </row>
    <row r="3" spans="2:17" ht="15" x14ac:dyDescent="0.2">
      <c r="B3" s="94" t="s">
        <v>62</v>
      </c>
      <c r="C3" s="96"/>
      <c r="D3" s="97">
        <v>111</v>
      </c>
    </row>
    <row r="4" spans="2:17" s="98" customFormat="1" ht="18.75" customHeight="1" x14ac:dyDescent="0.2">
      <c r="B4" s="98" t="s">
        <v>63</v>
      </c>
      <c r="C4" s="98">
        <v>1</v>
      </c>
      <c r="D4" s="98">
        <v>2</v>
      </c>
      <c r="E4" s="98">
        <v>3</v>
      </c>
      <c r="F4" s="98">
        <v>5</v>
      </c>
      <c r="G4" s="98">
        <v>6</v>
      </c>
      <c r="H4" s="98">
        <v>7</v>
      </c>
      <c r="I4" s="98">
        <v>8</v>
      </c>
      <c r="J4" s="98">
        <v>9</v>
      </c>
      <c r="K4" s="98">
        <v>10</v>
      </c>
      <c r="L4" s="98">
        <v>12</v>
      </c>
      <c r="M4" s="98">
        <v>12</v>
      </c>
      <c r="N4" s="98">
        <v>59</v>
      </c>
      <c r="O4" s="98">
        <v>61</v>
      </c>
      <c r="P4" s="98">
        <v>62</v>
      </c>
      <c r="Q4" s="98">
        <v>82</v>
      </c>
    </row>
    <row r="5" spans="2:17" s="82" customFormat="1" x14ac:dyDescent="0.2">
      <c r="B5" s="13" t="s">
        <v>64</v>
      </c>
      <c r="C5" s="81">
        <f t="shared" ref="C5:Q5" si="0">IFERROR(COUNTA(C9:C864)/$D$3,0)</f>
        <v>1</v>
      </c>
      <c r="D5" s="81">
        <f t="shared" si="0"/>
        <v>1</v>
      </c>
      <c r="E5" s="81">
        <f t="shared" si="0"/>
        <v>0.98198198198198194</v>
      </c>
      <c r="F5" s="81">
        <f t="shared" si="0"/>
        <v>1</v>
      </c>
      <c r="G5" s="81">
        <f t="shared" si="0"/>
        <v>1</v>
      </c>
      <c r="H5" s="81">
        <f t="shared" si="0"/>
        <v>1</v>
      </c>
      <c r="I5" s="81">
        <f t="shared" si="0"/>
        <v>0.98198198198198194</v>
      </c>
      <c r="J5" s="81">
        <f t="shared" si="0"/>
        <v>1</v>
      </c>
      <c r="K5" s="81">
        <f t="shared" si="0"/>
        <v>1</v>
      </c>
      <c r="L5" s="81">
        <f t="shared" si="0"/>
        <v>1</v>
      </c>
      <c r="M5" s="81">
        <f t="shared" si="0"/>
        <v>1</v>
      </c>
      <c r="N5" s="81">
        <f t="shared" si="0"/>
        <v>1</v>
      </c>
      <c r="O5" s="81">
        <f t="shared" si="0"/>
        <v>1</v>
      </c>
      <c r="P5" s="81">
        <f t="shared" si="0"/>
        <v>1</v>
      </c>
      <c r="Q5" s="81">
        <f t="shared" si="0"/>
        <v>1</v>
      </c>
    </row>
    <row r="6" spans="2:17" s="26" customFormat="1" x14ac:dyDescent="0.2">
      <c r="B6" s="132"/>
      <c r="C6" s="132"/>
      <c r="D6" s="132"/>
      <c r="E6" s="132"/>
      <c r="F6" s="132"/>
      <c r="G6" s="132"/>
      <c r="H6" s="132"/>
      <c r="I6" s="132"/>
      <c r="J6" s="132"/>
      <c r="K6" s="132"/>
      <c r="L6" s="132"/>
      <c r="M6" s="132"/>
      <c r="N6" s="132"/>
      <c r="O6" s="132"/>
      <c r="P6" s="132"/>
      <c r="Q6" s="132"/>
    </row>
    <row r="7" spans="2:17" s="26" customFormat="1" x14ac:dyDescent="0.2">
      <c r="B7" s="133"/>
      <c r="C7" s="133"/>
      <c r="D7" s="133"/>
      <c r="E7" s="133"/>
      <c r="F7" s="133"/>
      <c r="G7" s="133"/>
      <c r="H7" s="133"/>
      <c r="I7" s="133"/>
      <c r="J7" s="133"/>
      <c r="K7" s="133"/>
      <c r="L7" s="133"/>
      <c r="M7" s="133"/>
      <c r="N7" s="133"/>
      <c r="O7" s="133"/>
      <c r="P7" s="133"/>
      <c r="Q7" s="133"/>
    </row>
    <row r="8" spans="2:17" s="100" customFormat="1" ht="156" customHeight="1" x14ac:dyDescent="0.2">
      <c r="B8" s="99" t="s">
        <v>65</v>
      </c>
      <c r="C8" s="99" t="s">
        <v>21</v>
      </c>
      <c r="D8" s="99" t="s">
        <v>22</v>
      </c>
      <c r="E8" s="99" t="s">
        <v>23</v>
      </c>
      <c r="F8" s="99" t="s">
        <v>66</v>
      </c>
      <c r="G8" s="99" t="s">
        <v>28</v>
      </c>
      <c r="H8" s="99" t="s">
        <v>36</v>
      </c>
      <c r="I8" s="99" t="s">
        <v>39</v>
      </c>
      <c r="J8" s="99" t="s">
        <v>40</v>
      </c>
      <c r="K8" s="99" t="s">
        <v>43</v>
      </c>
      <c r="L8" s="99" t="s">
        <v>296</v>
      </c>
      <c r="M8" s="99" t="s">
        <v>297</v>
      </c>
      <c r="N8" s="99" t="s">
        <v>67</v>
      </c>
      <c r="O8" s="99" t="s">
        <v>49</v>
      </c>
      <c r="P8" s="99" t="s">
        <v>52</v>
      </c>
      <c r="Q8" s="99" t="s">
        <v>56</v>
      </c>
    </row>
    <row r="9" spans="2:17" s="104" customFormat="1" ht="42.75" x14ac:dyDescent="0.2">
      <c r="B9" s="101">
        <v>1</v>
      </c>
      <c r="C9" s="83">
        <v>44350</v>
      </c>
      <c r="D9" s="84" t="s">
        <v>68</v>
      </c>
      <c r="E9" s="84" t="s">
        <v>69</v>
      </c>
      <c r="F9" s="102">
        <v>123</v>
      </c>
      <c r="G9" s="103" t="s">
        <v>31</v>
      </c>
      <c r="H9" s="84" t="s">
        <v>37</v>
      </c>
      <c r="I9" s="85" t="s">
        <v>70</v>
      </c>
      <c r="J9" s="85" t="s">
        <v>41</v>
      </c>
      <c r="K9" s="102" t="s">
        <v>70</v>
      </c>
      <c r="L9" s="84">
        <v>4</v>
      </c>
      <c r="M9" s="84">
        <v>2</v>
      </c>
      <c r="N9" s="86">
        <v>0.2</v>
      </c>
      <c r="O9" s="84">
        <v>20</v>
      </c>
      <c r="P9" s="84">
        <v>1</v>
      </c>
      <c r="Q9" s="87" t="s">
        <v>38</v>
      </c>
    </row>
    <row r="10" spans="2:17" x14ac:dyDescent="0.2">
      <c r="B10" s="105">
        <v>2</v>
      </c>
      <c r="C10" s="88">
        <v>44350</v>
      </c>
      <c r="D10" s="89" t="s">
        <v>68</v>
      </c>
      <c r="E10" s="89"/>
      <c r="F10" s="106">
        <v>123</v>
      </c>
      <c r="G10" s="107" t="s">
        <v>32</v>
      </c>
      <c r="H10" s="89" t="s">
        <v>37</v>
      </c>
      <c r="I10" s="90" t="s">
        <v>70</v>
      </c>
      <c r="J10" s="90" t="s">
        <v>42</v>
      </c>
      <c r="K10" s="106" t="s">
        <v>70</v>
      </c>
      <c r="L10" s="89">
        <v>4</v>
      </c>
      <c r="M10" s="89">
        <v>2</v>
      </c>
      <c r="N10" s="91">
        <v>0.5</v>
      </c>
      <c r="O10" s="89">
        <v>20</v>
      </c>
      <c r="P10" s="89">
        <v>1</v>
      </c>
      <c r="Q10" s="92" t="s">
        <v>38</v>
      </c>
    </row>
    <row r="11" spans="2:17" x14ac:dyDescent="0.2">
      <c r="B11" s="101">
        <v>3</v>
      </c>
      <c r="C11" s="83">
        <v>44350</v>
      </c>
      <c r="D11" s="84" t="s">
        <v>68</v>
      </c>
      <c r="E11" s="84" t="s">
        <v>71</v>
      </c>
      <c r="F11" s="102">
        <v>123</v>
      </c>
      <c r="G11" s="103" t="s">
        <v>33</v>
      </c>
      <c r="H11" s="84" t="s">
        <v>37</v>
      </c>
      <c r="I11" s="85" t="s">
        <v>70</v>
      </c>
      <c r="J11" s="85" t="s">
        <v>41</v>
      </c>
      <c r="K11" s="102" t="s">
        <v>70</v>
      </c>
      <c r="L11" s="84">
        <v>8</v>
      </c>
      <c r="M11" s="84">
        <v>2</v>
      </c>
      <c r="N11" s="86">
        <v>0.1</v>
      </c>
      <c r="O11" s="84">
        <v>20</v>
      </c>
      <c r="P11" s="84">
        <v>1</v>
      </c>
      <c r="Q11" s="87" t="s">
        <v>72</v>
      </c>
    </row>
    <row r="12" spans="2:17" ht="42.75" x14ac:dyDescent="0.2">
      <c r="B12" s="105">
        <v>4</v>
      </c>
      <c r="C12" s="88">
        <v>44350</v>
      </c>
      <c r="D12" s="89" t="s">
        <v>68</v>
      </c>
      <c r="E12" s="89"/>
      <c r="F12" s="106">
        <v>123</v>
      </c>
      <c r="G12" s="107" t="s">
        <v>31</v>
      </c>
      <c r="H12" s="89" t="s">
        <v>38</v>
      </c>
      <c r="I12" s="90" t="s">
        <v>70</v>
      </c>
      <c r="J12" s="90" t="s">
        <v>41</v>
      </c>
      <c r="K12" s="106" t="s">
        <v>70</v>
      </c>
      <c r="L12" s="89">
        <v>4</v>
      </c>
      <c r="M12" s="89">
        <v>2</v>
      </c>
      <c r="N12" s="91">
        <v>0.5</v>
      </c>
      <c r="O12" s="89">
        <v>20</v>
      </c>
      <c r="P12" s="89">
        <v>1</v>
      </c>
      <c r="Q12" s="92" t="s">
        <v>73</v>
      </c>
    </row>
    <row r="13" spans="2:17" ht="42.75" x14ac:dyDescent="0.2">
      <c r="B13" s="101">
        <v>5</v>
      </c>
      <c r="C13" s="83">
        <v>44350</v>
      </c>
      <c r="D13" s="84" t="s">
        <v>68</v>
      </c>
      <c r="E13" s="84" t="s">
        <v>74</v>
      </c>
      <c r="F13" s="102">
        <v>123</v>
      </c>
      <c r="G13" s="103" t="s">
        <v>31</v>
      </c>
      <c r="H13" s="84" t="s">
        <v>37</v>
      </c>
      <c r="I13" s="85"/>
      <c r="J13" s="85" t="s">
        <v>42</v>
      </c>
      <c r="K13" s="102" t="s">
        <v>70</v>
      </c>
      <c r="L13" s="84">
        <v>4</v>
      </c>
      <c r="M13" s="84">
        <v>2</v>
      </c>
      <c r="N13" s="86">
        <v>0.3</v>
      </c>
      <c r="O13" s="84">
        <v>20</v>
      </c>
      <c r="P13" s="84">
        <v>1</v>
      </c>
      <c r="Q13" s="87" t="s">
        <v>75</v>
      </c>
    </row>
    <row r="14" spans="2:17" ht="42.75" x14ac:dyDescent="0.2">
      <c r="B14" s="105">
        <v>6</v>
      </c>
      <c r="C14" s="88">
        <v>44350</v>
      </c>
      <c r="D14" s="89" t="s">
        <v>68</v>
      </c>
      <c r="E14" s="89" t="s">
        <v>76</v>
      </c>
      <c r="F14" s="106">
        <v>123</v>
      </c>
      <c r="G14" s="107" t="s">
        <v>31</v>
      </c>
      <c r="H14" s="89" t="s">
        <v>37</v>
      </c>
      <c r="I14" s="90"/>
      <c r="J14" s="90" t="s">
        <v>41</v>
      </c>
      <c r="K14" s="106" t="s">
        <v>70</v>
      </c>
      <c r="L14" s="89">
        <v>4</v>
      </c>
      <c r="M14" s="89">
        <v>3</v>
      </c>
      <c r="N14" s="91">
        <v>0.4</v>
      </c>
      <c r="O14" s="89">
        <v>20</v>
      </c>
      <c r="P14" s="89">
        <v>1</v>
      </c>
      <c r="Q14" s="92" t="s">
        <v>77</v>
      </c>
    </row>
    <row r="15" spans="2:17" ht="42.75" x14ac:dyDescent="0.2">
      <c r="B15" s="101">
        <v>7</v>
      </c>
      <c r="C15" s="83">
        <v>44350</v>
      </c>
      <c r="D15" s="84" t="s">
        <v>68</v>
      </c>
      <c r="E15" s="84" t="s">
        <v>78</v>
      </c>
      <c r="F15" s="102">
        <v>123</v>
      </c>
      <c r="G15" s="103" t="s">
        <v>31</v>
      </c>
      <c r="H15" s="84" t="s">
        <v>37</v>
      </c>
      <c r="I15" s="85" t="s">
        <v>70</v>
      </c>
      <c r="J15" s="85" t="s">
        <v>41</v>
      </c>
      <c r="K15" s="102" t="s">
        <v>70</v>
      </c>
      <c r="L15" s="84">
        <v>4</v>
      </c>
      <c r="M15" s="84">
        <v>2</v>
      </c>
      <c r="N15" s="86">
        <v>0.6</v>
      </c>
      <c r="O15" s="84">
        <v>20</v>
      </c>
      <c r="P15" s="84">
        <v>1</v>
      </c>
      <c r="Q15" s="87" t="s">
        <v>79</v>
      </c>
    </row>
    <row r="16" spans="2:17" ht="42.75" x14ac:dyDescent="0.2">
      <c r="B16" s="105">
        <v>8</v>
      </c>
      <c r="C16" s="88">
        <v>44350</v>
      </c>
      <c r="D16" s="89" t="s">
        <v>68</v>
      </c>
      <c r="E16" s="89" t="s">
        <v>80</v>
      </c>
      <c r="F16" s="106">
        <v>123</v>
      </c>
      <c r="G16" s="107" t="s">
        <v>31</v>
      </c>
      <c r="H16" s="89" t="s">
        <v>37</v>
      </c>
      <c r="I16" s="90" t="s">
        <v>70</v>
      </c>
      <c r="J16" s="90" t="s">
        <v>41</v>
      </c>
      <c r="K16" s="106" t="s">
        <v>70</v>
      </c>
      <c r="L16" s="89">
        <v>4</v>
      </c>
      <c r="M16" s="89">
        <v>2</v>
      </c>
      <c r="N16" s="91">
        <v>0.1</v>
      </c>
      <c r="O16" s="89">
        <v>20</v>
      </c>
      <c r="P16" s="89">
        <v>1</v>
      </c>
      <c r="Q16" s="92" t="s">
        <v>81</v>
      </c>
    </row>
    <row r="17" spans="2:17" ht="42.75" x14ac:dyDescent="0.2">
      <c r="B17" s="101">
        <v>9</v>
      </c>
      <c r="C17" s="83">
        <v>44350</v>
      </c>
      <c r="D17" s="84" t="s">
        <v>68</v>
      </c>
      <c r="E17" s="84" t="s">
        <v>82</v>
      </c>
      <c r="F17" s="102">
        <v>123</v>
      </c>
      <c r="G17" s="103" t="s">
        <v>31</v>
      </c>
      <c r="H17" s="84" t="s">
        <v>37</v>
      </c>
      <c r="I17" s="85" t="s">
        <v>70</v>
      </c>
      <c r="J17" s="85" t="s">
        <v>41</v>
      </c>
      <c r="K17" s="102" t="s">
        <v>70</v>
      </c>
      <c r="L17" s="84">
        <v>4</v>
      </c>
      <c r="M17" s="84">
        <v>2</v>
      </c>
      <c r="N17" s="86">
        <v>0.1</v>
      </c>
      <c r="O17" s="84">
        <v>20</v>
      </c>
      <c r="P17" s="84">
        <v>2</v>
      </c>
      <c r="Q17" s="87" t="s">
        <v>83</v>
      </c>
    </row>
    <row r="18" spans="2:17" ht="42.75" x14ac:dyDescent="0.2">
      <c r="B18" s="105">
        <v>10</v>
      </c>
      <c r="C18" s="88">
        <v>44350</v>
      </c>
      <c r="D18" s="89" t="s">
        <v>68</v>
      </c>
      <c r="E18" s="89" t="s">
        <v>84</v>
      </c>
      <c r="F18" s="106">
        <v>123</v>
      </c>
      <c r="G18" s="107" t="s">
        <v>31</v>
      </c>
      <c r="H18" s="89" t="s">
        <v>37</v>
      </c>
      <c r="I18" s="90" t="s">
        <v>70</v>
      </c>
      <c r="J18" s="90" t="s">
        <v>41</v>
      </c>
      <c r="K18" s="106" t="s">
        <v>70</v>
      </c>
      <c r="L18" s="89">
        <v>4</v>
      </c>
      <c r="M18" s="89">
        <v>2</v>
      </c>
      <c r="N18" s="91">
        <v>0.1</v>
      </c>
      <c r="O18" s="89">
        <v>20</v>
      </c>
      <c r="P18" s="89">
        <v>2</v>
      </c>
      <c r="Q18" s="92" t="s">
        <v>85</v>
      </c>
    </row>
    <row r="19" spans="2:17" ht="42.75" x14ac:dyDescent="0.2">
      <c r="B19" s="101">
        <v>11</v>
      </c>
      <c r="C19" s="83">
        <v>44350</v>
      </c>
      <c r="D19" s="84" t="s">
        <v>68</v>
      </c>
      <c r="E19" s="84" t="s">
        <v>86</v>
      </c>
      <c r="F19" s="102">
        <v>123</v>
      </c>
      <c r="G19" s="103" t="s">
        <v>31</v>
      </c>
      <c r="H19" s="84" t="s">
        <v>37</v>
      </c>
      <c r="I19" s="85" t="s">
        <v>70</v>
      </c>
      <c r="J19" s="85" t="s">
        <v>41</v>
      </c>
      <c r="K19" s="102" t="s">
        <v>70</v>
      </c>
      <c r="L19" s="84">
        <v>4</v>
      </c>
      <c r="M19" s="84">
        <v>2</v>
      </c>
      <c r="N19" s="86">
        <v>0.1</v>
      </c>
      <c r="O19" s="84">
        <v>20</v>
      </c>
      <c r="P19" s="84">
        <v>2</v>
      </c>
      <c r="Q19" s="87" t="s">
        <v>87</v>
      </c>
    </row>
    <row r="20" spans="2:17" ht="42.75" x14ac:dyDescent="0.2">
      <c r="B20" s="105">
        <v>12</v>
      </c>
      <c r="C20" s="88">
        <v>44350</v>
      </c>
      <c r="D20" s="89" t="s">
        <v>68</v>
      </c>
      <c r="E20" s="89" t="s">
        <v>88</v>
      </c>
      <c r="F20" s="106">
        <v>123</v>
      </c>
      <c r="G20" s="107" t="s">
        <v>31</v>
      </c>
      <c r="H20" s="89" t="s">
        <v>37</v>
      </c>
      <c r="I20" s="90" t="s">
        <v>70</v>
      </c>
      <c r="J20" s="90" t="s">
        <v>41</v>
      </c>
      <c r="K20" s="106" t="s">
        <v>70</v>
      </c>
      <c r="L20" s="89">
        <v>4</v>
      </c>
      <c r="M20" s="89">
        <v>2</v>
      </c>
      <c r="N20" s="91">
        <v>0.1</v>
      </c>
      <c r="O20" s="89">
        <v>20</v>
      </c>
      <c r="P20" s="89">
        <v>2</v>
      </c>
      <c r="Q20" s="92" t="s">
        <v>89</v>
      </c>
    </row>
    <row r="21" spans="2:17" ht="42.75" x14ac:dyDescent="0.2">
      <c r="B21" s="101">
        <v>13</v>
      </c>
      <c r="C21" s="83">
        <v>44350</v>
      </c>
      <c r="D21" s="84" t="s">
        <v>68</v>
      </c>
      <c r="E21" s="84" t="s">
        <v>90</v>
      </c>
      <c r="F21" s="102">
        <v>123</v>
      </c>
      <c r="G21" s="103" t="s">
        <v>31</v>
      </c>
      <c r="H21" s="84" t="s">
        <v>37</v>
      </c>
      <c r="I21" s="85" t="s">
        <v>70</v>
      </c>
      <c r="J21" s="85" t="s">
        <v>41</v>
      </c>
      <c r="K21" s="102" t="s">
        <v>70</v>
      </c>
      <c r="L21" s="84">
        <v>4</v>
      </c>
      <c r="M21" s="84">
        <v>2</v>
      </c>
      <c r="N21" s="86">
        <v>0.1</v>
      </c>
      <c r="O21" s="84">
        <v>15</v>
      </c>
      <c r="P21" s="84">
        <v>2</v>
      </c>
      <c r="Q21" s="87" t="s">
        <v>91</v>
      </c>
    </row>
    <row r="22" spans="2:17" ht="42.75" x14ac:dyDescent="0.2">
      <c r="B22" s="105">
        <v>14</v>
      </c>
      <c r="C22" s="88">
        <v>44350</v>
      </c>
      <c r="D22" s="89" t="s">
        <v>68</v>
      </c>
      <c r="E22" s="89" t="s">
        <v>92</v>
      </c>
      <c r="F22" s="106">
        <v>123</v>
      </c>
      <c r="G22" s="107" t="s">
        <v>31</v>
      </c>
      <c r="H22" s="89" t="s">
        <v>37</v>
      </c>
      <c r="I22" s="90" t="s">
        <v>70</v>
      </c>
      <c r="J22" s="90" t="s">
        <v>41</v>
      </c>
      <c r="K22" s="106" t="s">
        <v>70</v>
      </c>
      <c r="L22" s="89">
        <v>4</v>
      </c>
      <c r="M22" s="89">
        <v>2</v>
      </c>
      <c r="N22" s="91">
        <v>0.1</v>
      </c>
      <c r="O22" s="89">
        <v>15</v>
      </c>
      <c r="P22" s="89">
        <v>2</v>
      </c>
      <c r="Q22" s="92" t="s">
        <v>93</v>
      </c>
    </row>
    <row r="23" spans="2:17" ht="42.75" x14ac:dyDescent="0.2">
      <c r="B23" s="101">
        <v>15</v>
      </c>
      <c r="C23" s="83">
        <v>44350</v>
      </c>
      <c r="D23" s="84" t="s">
        <v>68</v>
      </c>
      <c r="E23" s="84" t="s">
        <v>94</v>
      </c>
      <c r="F23" s="102">
        <v>123</v>
      </c>
      <c r="G23" s="103" t="s">
        <v>31</v>
      </c>
      <c r="H23" s="84" t="s">
        <v>37</v>
      </c>
      <c r="I23" s="85" t="s">
        <v>70</v>
      </c>
      <c r="J23" s="85" t="s">
        <v>41</v>
      </c>
      <c r="K23" s="102" t="s">
        <v>70</v>
      </c>
      <c r="L23" s="84">
        <v>4</v>
      </c>
      <c r="M23" s="84">
        <v>2</v>
      </c>
      <c r="N23" s="86">
        <v>0.1</v>
      </c>
      <c r="O23" s="84">
        <v>15</v>
      </c>
      <c r="P23" s="84">
        <v>2</v>
      </c>
      <c r="Q23" s="87" t="s">
        <v>95</v>
      </c>
    </row>
    <row r="24" spans="2:17" ht="42.75" x14ac:dyDescent="0.2">
      <c r="B24" s="105">
        <v>16</v>
      </c>
      <c r="C24" s="88">
        <v>44350</v>
      </c>
      <c r="D24" s="89" t="s">
        <v>68</v>
      </c>
      <c r="E24" s="89" t="s">
        <v>96</v>
      </c>
      <c r="F24" s="106">
        <v>123</v>
      </c>
      <c r="G24" s="107" t="s">
        <v>31</v>
      </c>
      <c r="H24" s="89" t="s">
        <v>37</v>
      </c>
      <c r="I24" s="90" t="s">
        <v>70</v>
      </c>
      <c r="J24" s="90" t="s">
        <v>41</v>
      </c>
      <c r="K24" s="106" t="s">
        <v>70</v>
      </c>
      <c r="L24" s="89">
        <v>4</v>
      </c>
      <c r="M24" s="89">
        <v>2</v>
      </c>
      <c r="N24" s="91">
        <v>0.1</v>
      </c>
      <c r="O24" s="89">
        <v>15</v>
      </c>
      <c r="P24" s="89">
        <v>2</v>
      </c>
      <c r="Q24" s="92" t="s">
        <v>97</v>
      </c>
    </row>
    <row r="25" spans="2:17" ht="42.75" x14ac:dyDescent="0.2">
      <c r="B25" s="101">
        <v>17</v>
      </c>
      <c r="C25" s="83">
        <v>44350</v>
      </c>
      <c r="D25" s="84" t="s">
        <v>68</v>
      </c>
      <c r="E25" s="84" t="s">
        <v>98</v>
      </c>
      <c r="F25" s="102">
        <v>123</v>
      </c>
      <c r="G25" s="103" t="s">
        <v>31</v>
      </c>
      <c r="H25" s="84" t="s">
        <v>37</v>
      </c>
      <c r="I25" s="85" t="s">
        <v>70</v>
      </c>
      <c r="J25" s="85" t="s">
        <v>41</v>
      </c>
      <c r="K25" s="102" t="s">
        <v>70</v>
      </c>
      <c r="L25" s="84">
        <v>4</v>
      </c>
      <c r="M25" s="84">
        <v>2</v>
      </c>
      <c r="N25" s="86">
        <v>0.1</v>
      </c>
      <c r="O25" s="84">
        <v>15</v>
      </c>
      <c r="P25" s="84">
        <v>2</v>
      </c>
      <c r="Q25" s="87" t="s">
        <v>99</v>
      </c>
    </row>
    <row r="26" spans="2:17" ht="42.75" x14ac:dyDescent="0.2">
      <c r="B26" s="105">
        <v>18</v>
      </c>
      <c r="C26" s="88">
        <v>44350</v>
      </c>
      <c r="D26" s="89" t="s">
        <v>68</v>
      </c>
      <c r="E26" s="89" t="s">
        <v>100</v>
      </c>
      <c r="F26" s="106">
        <v>123</v>
      </c>
      <c r="G26" s="107" t="s">
        <v>31</v>
      </c>
      <c r="H26" s="89" t="s">
        <v>37</v>
      </c>
      <c r="I26" s="90" t="s">
        <v>70</v>
      </c>
      <c r="J26" s="90" t="s">
        <v>41</v>
      </c>
      <c r="K26" s="106" t="s">
        <v>70</v>
      </c>
      <c r="L26" s="89">
        <v>4</v>
      </c>
      <c r="M26" s="89">
        <v>2</v>
      </c>
      <c r="N26" s="91">
        <v>0.1</v>
      </c>
      <c r="O26" s="89">
        <v>15</v>
      </c>
      <c r="P26" s="89">
        <v>2</v>
      </c>
      <c r="Q26" s="92" t="s">
        <v>101</v>
      </c>
    </row>
    <row r="27" spans="2:17" ht="42.75" x14ac:dyDescent="0.2">
      <c r="B27" s="101">
        <v>19</v>
      </c>
      <c r="C27" s="83">
        <v>44350</v>
      </c>
      <c r="D27" s="84" t="s">
        <v>68</v>
      </c>
      <c r="E27" s="84" t="s">
        <v>102</v>
      </c>
      <c r="F27" s="102">
        <v>123</v>
      </c>
      <c r="G27" s="103" t="s">
        <v>31</v>
      </c>
      <c r="H27" s="84" t="s">
        <v>37</v>
      </c>
      <c r="I27" s="85" t="s">
        <v>70</v>
      </c>
      <c r="J27" s="85" t="s">
        <v>41</v>
      </c>
      <c r="K27" s="102" t="s">
        <v>70</v>
      </c>
      <c r="L27" s="84">
        <v>4</v>
      </c>
      <c r="M27" s="84">
        <v>2</v>
      </c>
      <c r="N27" s="86">
        <v>0.1</v>
      </c>
      <c r="O27" s="84">
        <v>15</v>
      </c>
      <c r="P27" s="84">
        <v>2</v>
      </c>
      <c r="Q27" s="87" t="s">
        <v>103</v>
      </c>
    </row>
    <row r="28" spans="2:17" ht="42.75" x14ac:dyDescent="0.2">
      <c r="B28" s="105">
        <v>20</v>
      </c>
      <c r="C28" s="88">
        <v>44350</v>
      </c>
      <c r="D28" s="89" t="s">
        <v>68</v>
      </c>
      <c r="E28" s="89" t="s">
        <v>104</v>
      </c>
      <c r="F28" s="106">
        <v>123</v>
      </c>
      <c r="G28" s="107" t="s">
        <v>31</v>
      </c>
      <c r="H28" s="89" t="s">
        <v>37</v>
      </c>
      <c r="I28" s="90" t="s">
        <v>70</v>
      </c>
      <c r="J28" s="90" t="s">
        <v>41</v>
      </c>
      <c r="K28" s="106" t="s">
        <v>70</v>
      </c>
      <c r="L28" s="89">
        <v>4</v>
      </c>
      <c r="M28" s="89">
        <v>2</v>
      </c>
      <c r="N28" s="91">
        <v>0.5</v>
      </c>
      <c r="O28" s="89">
        <v>15</v>
      </c>
      <c r="P28" s="89">
        <v>2</v>
      </c>
      <c r="Q28" s="92" t="s">
        <v>105</v>
      </c>
    </row>
    <row r="29" spans="2:17" ht="42.75" x14ac:dyDescent="0.2">
      <c r="B29" s="101">
        <v>21</v>
      </c>
      <c r="C29" s="83">
        <v>44350</v>
      </c>
      <c r="D29" s="84" t="s">
        <v>68</v>
      </c>
      <c r="E29" s="84" t="s">
        <v>106</v>
      </c>
      <c r="F29" s="102">
        <v>123</v>
      </c>
      <c r="G29" s="103" t="s">
        <v>31</v>
      </c>
      <c r="H29" s="84" t="s">
        <v>37</v>
      </c>
      <c r="I29" s="85" t="s">
        <v>70</v>
      </c>
      <c r="J29" s="85" t="s">
        <v>41</v>
      </c>
      <c r="K29" s="102" t="s">
        <v>70</v>
      </c>
      <c r="L29" s="84">
        <v>4</v>
      </c>
      <c r="M29" s="84">
        <v>2</v>
      </c>
      <c r="N29" s="86">
        <v>0.5</v>
      </c>
      <c r="O29" s="84">
        <v>15</v>
      </c>
      <c r="P29" s="84">
        <v>2</v>
      </c>
      <c r="Q29" s="87" t="s">
        <v>107</v>
      </c>
    </row>
    <row r="30" spans="2:17" ht="42.75" x14ac:dyDescent="0.2">
      <c r="B30" s="105">
        <v>22</v>
      </c>
      <c r="C30" s="88">
        <v>44350</v>
      </c>
      <c r="D30" s="89" t="s">
        <v>68</v>
      </c>
      <c r="E30" s="89" t="s">
        <v>108</v>
      </c>
      <c r="F30" s="106">
        <v>123</v>
      </c>
      <c r="G30" s="107" t="s">
        <v>31</v>
      </c>
      <c r="H30" s="89" t="s">
        <v>37</v>
      </c>
      <c r="I30" s="90" t="s">
        <v>70</v>
      </c>
      <c r="J30" s="90" t="s">
        <v>41</v>
      </c>
      <c r="K30" s="106" t="s">
        <v>70</v>
      </c>
      <c r="L30" s="89">
        <v>4</v>
      </c>
      <c r="M30" s="89">
        <v>2</v>
      </c>
      <c r="N30" s="91">
        <v>0.1</v>
      </c>
      <c r="O30" s="89">
        <v>15</v>
      </c>
      <c r="P30" s="89">
        <v>2</v>
      </c>
      <c r="Q30" s="92" t="s">
        <v>109</v>
      </c>
    </row>
    <row r="31" spans="2:17" ht="42.75" x14ac:dyDescent="0.2">
      <c r="B31" s="101">
        <v>23</v>
      </c>
      <c r="C31" s="83">
        <v>44350</v>
      </c>
      <c r="D31" s="84" t="s">
        <v>68</v>
      </c>
      <c r="E31" s="84" t="s">
        <v>110</v>
      </c>
      <c r="F31" s="102">
        <v>123</v>
      </c>
      <c r="G31" s="103" t="s">
        <v>31</v>
      </c>
      <c r="H31" s="84" t="s">
        <v>37</v>
      </c>
      <c r="I31" s="85" t="s">
        <v>70</v>
      </c>
      <c r="J31" s="85" t="s">
        <v>41</v>
      </c>
      <c r="K31" s="102" t="s">
        <v>70</v>
      </c>
      <c r="L31" s="84">
        <v>4</v>
      </c>
      <c r="M31" s="84">
        <v>2</v>
      </c>
      <c r="N31" s="86">
        <v>0.1</v>
      </c>
      <c r="O31" s="84">
        <v>15</v>
      </c>
      <c r="P31" s="84">
        <v>2</v>
      </c>
      <c r="Q31" s="87" t="s">
        <v>111</v>
      </c>
    </row>
    <row r="32" spans="2:17" ht="42.75" x14ac:dyDescent="0.2">
      <c r="B32" s="105">
        <v>24</v>
      </c>
      <c r="C32" s="88">
        <v>44350</v>
      </c>
      <c r="D32" s="89" t="s">
        <v>68</v>
      </c>
      <c r="E32" s="89" t="s">
        <v>112</v>
      </c>
      <c r="F32" s="106">
        <v>123</v>
      </c>
      <c r="G32" s="107" t="s">
        <v>31</v>
      </c>
      <c r="H32" s="89" t="s">
        <v>37</v>
      </c>
      <c r="I32" s="90" t="s">
        <v>70</v>
      </c>
      <c r="J32" s="90" t="s">
        <v>41</v>
      </c>
      <c r="K32" s="106" t="s">
        <v>70</v>
      </c>
      <c r="L32" s="89">
        <v>4</v>
      </c>
      <c r="M32" s="89">
        <v>2</v>
      </c>
      <c r="N32" s="91">
        <v>0.1</v>
      </c>
      <c r="O32" s="89">
        <v>15</v>
      </c>
      <c r="P32" s="89">
        <v>2</v>
      </c>
      <c r="Q32" s="92" t="s">
        <v>113</v>
      </c>
    </row>
    <row r="33" spans="2:17" ht="42.75" x14ac:dyDescent="0.2">
      <c r="B33" s="101">
        <v>25</v>
      </c>
      <c r="C33" s="83">
        <v>44350</v>
      </c>
      <c r="D33" s="84" t="s">
        <v>68</v>
      </c>
      <c r="E33" s="84" t="s">
        <v>114</v>
      </c>
      <c r="F33" s="102">
        <v>123</v>
      </c>
      <c r="G33" s="103" t="s">
        <v>31</v>
      </c>
      <c r="H33" s="84" t="s">
        <v>37</v>
      </c>
      <c r="I33" s="85" t="s">
        <v>70</v>
      </c>
      <c r="J33" s="85" t="s">
        <v>41</v>
      </c>
      <c r="K33" s="102" t="s">
        <v>70</v>
      </c>
      <c r="L33" s="84">
        <v>4</v>
      </c>
      <c r="M33" s="84">
        <v>2</v>
      </c>
      <c r="N33" s="86">
        <v>0.1</v>
      </c>
      <c r="O33" s="84">
        <v>15</v>
      </c>
      <c r="P33" s="84">
        <v>2</v>
      </c>
      <c r="Q33" s="87" t="s">
        <v>115</v>
      </c>
    </row>
    <row r="34" spans="2:17" ht="42.75" x14ac:dyDescent="0.2">
      <c r="B34" s="105">
        <v>26</v>
      </c>
      <c r="C34" s="88">
        <v>44350</v>
      </c>
      <c r="D34" s="89" t="s">
        <v>68</v>
      </c>
      <c r="E34" s="89" t="s">
        <v>116</v>
      </c>
      <c r="F34" s="106">
        <v>123</v>
      </c>
      <c r="G34" s="107" t="s">
        <v>31</v>
      </c>
      <c r="H34" s="89" t="s">
        <v>37</v>
      </c>
      <c r="I34" s="90" t="s">
        <v>70</v>
      </c>
      <c r="J34" s="90" t="s">
        <v>41</v>
      </c>
      <c r="K34" s="106" t="s">
        <v>70</v>
      </c>
      <c r="L34" s="89">
        <v>4</v>
      </c>
      <c r="M34" s="89">
        <v>2</v>
      </c>
      <c r="N34" s="91">
        <v>0.1</v>
      </c>
      <c r="O34" s="89">
        <v>15</v>
      </c>
      <c r="P34" s="89">
        <v>2</v>
      </c>
      <c r="Q34" s="92" t="s">
        <v>117</v>
      </c>
    </row>
    <row r="35" spans="2:17" ht="42.75" x14ac:dyDescent="0.2">
      <c r="B35" s="101">
        <v>27</v>
      </c>
      <c r="C35" s="83">
        <v>44350</v>
      </c>
      <c r="D35" s="84" t="s">
        <v>68</v>
      </c>
      <c r="E35" s="84" t="s">
        <v>118</v>
      </c>
      <c r="F35" s="102">
        <v>123</v>
      </c>
      <c r="G35" s="103" t="s">
        <v>31</v>
      </c>
      <c r="H35" s="84" t="s">
        <v>37</v>
      </c>
      <c r="I35" s="85" t="s">
        <v>70</v>
      </c>
      <c r="J35" s="85" t="s">
        <v>41</v>
      </c>
      <c r="K35" s="102" t="s">
        <v>70</v>
      </c>
      <c r="L35" s="84">
        <v>4</v>
      </c>
      <c r="M35" s="84">
        <v>2</v>
      </c>
      <c r="N35" s="86">
        <v>0.1</v>
      </c>
      <c r="O35" s="84">
        <v>15</v>
      </c>
      <c r="P35" s="84">
        <v>2</v>
      </c>
      <c r="Q35" s="87" t="s">
        <v>119</v>
      </c>
    </row>
    <row r="36" spans="2:17" ht="42.75" x14ac:dyDescent="0.2">
      <c r="B36" s="105">
        <v>28</v>
      </c>
      <c r="C36" s="88">
        <v>44350</v>
      </c>
      <c r="D36" s="89" t="s">
        <v>68</v>
      </c>
      <c r="E36" s="89" t="s">
        <v>120</v>
      </c>
      <c r="F36" s="106">
        <v>123</v>
      </c>
      <c r="G36" s="107" t="s">
        <v>31</v>
      </c>
      <c r="H36" s="89" t="s">
        <v>37</v>
      </c>
      <c r="I36" s="90" t="s">
        <v>70</v>
      </c>
      <c r="J36" s="90" t="s">
        <v>41</v>
      </c>
      <c r="K36" s="106" t="s">
        <v>70</v>
      </c>
      <c r="L36" s="89">
        <v>4</v>
      </c>
      <c r="M36" s="89">
        <v>2</v>
      </c>
      <c r="N36" s="91">
        <v>0.1</v>
      </c>
      <c r="O36" s="89">
        <v>15</v>
      </c>
      <c r="P36" s="89">
        <v>2</v>
      </c>
      <c r="Q36" s="92" t="s">
        <v>121</v>
      </c>
    </row>
    <row r="37" spans="2:17" ht="42.75" x14ac:dyDescent="0.2">
      <c r="B37" s="101">
        <v>29</v>
      </c>
      <c r="C37" s="83">
        <v>44350</v>
      </c>
      <c r="D37" s="84" t="s">
        <v>68</v>
      </c>
      <c r="E37" s="84" t="s">
        <v>122</v>
      </c>
      <c r="F37" s="102">
        <v>123</v>
      </c>
      <c r="G37" s="103" t="s">
        <v>31</v>
      </c>
      <c r="H37" s="84" t="s">
        <v>37</v>
      </c>
      <c r="I37" s="85" t="s">
        <v>70</v>
      </c>
      <c r="J37" s="85" t="s">
        <v>41</v>
      </c>
      <c r="K37" s="102" t="s">
        <v>70</v>
      </c>
      <c r="L37" s="84">
        <v>4</v>
      </c>
      <c r="M37" s="84">
        <v>2</v>
      </c>
      <c r="N37" s="86">
        <v>0.1</v>
      </c>
      <c r="O37" s="84">
        <v>15</v>
      </c>
      <c r="P37" s="84">
        <v>2</v>
      </c>
      <c r="Q37" s="87" t="s">
        <v>123</v>
      </c>
    </row>
    <row r="38" spans="2:17" ht="42.75" x14ac:dyDescent="0.2">
      <c r="B38" s="105">
        <v>30</v>
      </c>
      <c r="C38" s="88">
        <v>44350</v>
      </c>
      <c r="D38" s="89" t="s">
        <v>68</v>
      </c>
      <c r="E38" s="89" t="s">
        <v>124</v>
      </c>
      <c r="F38" s="106">
        <v>123</v>
      </c>
      <c r="G38" s="107" t="s">
        <v>31</v>
      </c>
      <c r="H38" s="89" t="s">
        <v>37</v>
      </c>
      <c r="I38" s="90" t="s">
        <v>70</v>
      </c>
      <c r="J38" s="90" t="s">
        <v>41</v>
      </c>
      <c r="K38" s="106" t="s">
        <v>70</v>
      </c>
      <c r="L38" s="89">
        <v>4</v>
      </c>
      <c r="M38" s="89">
        <v>2</v>
      </c>
      <c r="N38" s="91">
        <v>0.1</v>
      </c>
      <c r="O38" s="89">
        <v>15</v>
      </c>
      <c r="P38" s="89">
        <v>2</v>
      </c>
      <c r="Q38" s="92" t="s">
        <v>125</v>
      </c>
    </row>
    <row r="39" spans="2:17" ht="42.75" x14ac:dyDescent="0.2">
      <c r="B39" s="101">
        <v>31</v>
      </c>
      <c r="C39" s="83">
        <v>44350</v>
      </c>
      <c r="D39" s="84" t="s">
        <v>68</v>
      </c>
      <c r="E39" s="84" t="s">
        <v>126</v>
      </c>
      <c r="F39" s="102">
        <v>123</v>
      </c>
      <c r="G39" s="103" t="s">
        <v>31</v>
      </c>
      <c r="H39" s="84" t="s">
        <v>37</v>
      </c>
      <c r="I39" s="85" t="s">
        <v>70</v>
      </c>
      <c r="J39" s="85" t="s">
        <v>41</v>
      </c>
      <c r="K39" s="102" t="s">
        <v>70</v>
      </c>
      <c r="L39" s="84">
        <v>4</v>
      </c>
      <c r="M39" s="84">
        <v>2</v>
      </c>
      <c r="N39" s="86">
        <v>0.1</v>
      </c>
      <c r="O39" s="84">
        <v>15</v>
      </c>
      <c r="P39" s="84">
        <v>2</v>
      </c>
      <c r="Q39" s="87" t="s">
        <v>127</v>
      </c>
    </row>
    <row r="40" spans="2:17" ht="42.75" x14ac:dyDescent="0.2">
      <c r="B40" s="105">
        <v>32</v>
      </c>
      <c r="C40" s="88">
        <v>44350</v>
      </c>
      <c r="D40" s="89" t="s">
        <v>68</v>
      </c>
      <c r="E40" s="89" t="s">
        <v>128</v>
      </c>
      <c r="F40" s="106">
        <v>123</v>
      </c>
      <c r="G40" s="107" t="s">
        <v>31</v>
      </c>
      <c r="H40" s="89" t="s">
        <v>37</v>
      </c>
      <c r="I40" s="90" t="s">
        <v>70</v>
      </c>
      <c r="J40" s="90" t="s">
        <v>41</v>
      </c>
      <c r="K40" s="106" t="s">
        <v>70</v>
      </c>
      <c r="L40" s="89">
        <v>4</v>
      </c>
      <c r="M40" s="89">
        <v>2</v>
      </c>
      <c r="N40" s="91">
        <v>0.1</v>
      </c>
      <c r="O40" s="89">
        <v>15</v>
      </c>
      <c r="P40" s="89">
        <v>2</v>
      </c>
      <c r="Q40" s="92" t="s">
        <v>129</v>
      </c>
    </row>
    <row r="41" spans="2:17" ht="42.75" x14ac:dyDescent="0.2">
      <c r="B41" s="101">
        <v>33</v>
      </c>
      <c r="C41" s="83">
        <v>44350</v>
      </c>
      <c r="D41" s="84" t="s">
        <v>68</v>
      </c>
      <c r="E41" s="84" t="s">
        <v>130</v>
      </c>
      <c r="F41" s="102">
        <v>123</v>
      </c>
      <c r="G41" s="103" t="s">
        <v>31</v>
      </c>
      <c r="H41" s="84" t="s">
        <v>37</v>
      </c>
      <c r="I41" s="85" t="s">
        <v>70</v>
      </c>
      <c r="J41" s="85" t="s">
        <v>41</v>
      </c>
      <c r="K41" s="102" t="s">
        <v>70</v>
      </c>
      <c r="L41" s="84">
        <v>4</v>
      </c>
      <c r="M41" s="84">
        <v>2</v>
      </c>
      <c r="N41" s="86">
        <v>0.1</v>
      </c>
      <c r="O41" s="84">
        <v>15</v>
      </c>
      <c r="P41" s="84">
        <v>2</v>
      </c>
      <c r="Q41" s="87" t="s">
        <v>131</v>
      </c>
    </row>
    <row r="42" spans="2:17" ht="42.75" x14ac:dyDescent="0.2">
      <c r="B42" s="105">
        <v>34</v>
      </c>
      <c r="C42" s="88">
        <v>44350</v>
      </c>
      <c r="D42" s="89" t="s">
        <v>68</v>
      </c>
      <c r="E42" s="89" t="s">
        <v>132</v>
      </c>
      <c r="F42" s="106">
        <v>123</v>
      </c>
      <c r="G42" s="107" t="s">
        <v>31</v>
      </c>
      <c r="H42" s="89" t="s">
        <v>37</v>
      </c>
      <c r="I42" s="90" t="s">
        <v>70</v>
      </c>
      <c r="J42" s="90" t="s">
        <v>41</v>
      </c>
      <c r="K42" s="106" t="s">
        <v>70</v>
      </c>
      <c r="L42" s="89">
        <v>4</v>
      </c>
      <c r="M42" s="89">
        <v>2</v>
      </c>
      <c r="N42" s="91">
        <v>0.1</v>
      </c>
      <c r="O42" s="89">
        <v>15</v>
      </c>
      <c r="P42" s="89">
        <v>2</v>
      </c>
      <c r="Q42" s="92" t="s">
        <v>133</v>
      </c>
    </row>
    <row r="43" spans="2:17" ht="42.75" x14ac:dyDescent="0.2">
      <c r="B43" s="101">
        <v>35</v>
      </c>
      <c r="C43" s="83">
        <v>44350</v>
      </c>
      <c r="D43" s="84" t="s">
        <v>68</v>
      </c>
      <c r="E43" s="84" t="s">
        <v>134</v>
      </c>
      <c r="F43" s="102">
        <v>123</v>
      </c>
      <c r="G43" s="103" t="s">
        <v>31</v>
      </c>
      <c r="H43" s="84" t="s">
        <v>37</v>
      </c>
      <c r="I43" s="85" t="s">
        <v>70</v>
      </c>
      <c r="J43" s="85" t="s">
        <v>41</v>
      </c>
      <c r="K43" s="102" t="s">
        <v>70</v>
      </c>
      <c r="L43" s="84">
        <v>4</v>
      </c>
      <c r="M43" s="84">
        <v>2</v>
      </c>
      <c r="N43" s="86">
        <v>0.1</v>
      </c>
      <c r="O43" s="84">
        <v>15</v>
      </c>
      <c r="P43" s="84">
        <v>2</v>
      </c>
      <c r="Q43" s="87" t="s">
        <v>135</v>
      </c>
    </row>
    <row r="44" spans="2:17" ht="42.75" x14ac:dyDescent="0.2">
      <c r="B44" s="105">
        <v>36</v>
      </c>
      <c r="C44" s="88">
        <v>44350</v>
      </c>
      <c r="D44" s="89" t="s">
        <v>68</v>
      </c>
      <c r="E44" s="89" t="s">
        <v>136</v>
      </c>
      <c r="F44" s="106">
        <v>123</v>
      </c>
      <c r="G44" s="107" t="s">
        <v>31</v>
      </c>
      <c r="H44" s="89" t="s">
        <v>37</v>
      </c>
      <c r="I44" s="90" t="s">
        <v>70</v>
      </c>
      <c r="J44" s="90" t="s">
        <v>41</v>
      </c>
      <c r="K44" s="106" t="s">
        <v>70</v>
      </c>
      <c r="L44" s="89">
        <v>4</v>
      </c>
      <c r="M44" s="89">
        <v>2</v>
      </c>
      <c r="N44" s="91">
        <v>0.1</v>
      </c>
      <c r="O44" s="89">
        <v>15</v>
      </c>
      <c r="P44" s="89">
        <v>2</v>
      </c>
      <c r="Q44" s="92" t="s">
        <v>137</v>
      </c>
    </row>
    <row r="45" spans="2:17" ht="42.75" x14ac:dyDescent="0.2">
      <c r="B45" s="101">
        <v>37</v>
      </c>
      <c r="C45" s="83">
        <v>44350</v>
      </c>
      <c r="D45" s="84" t="s">
        <v>68</v>
      </c>
      <c r="E45" s="84" t="s">
        <v>138</v>
      </c>
      <c r="F45" s="102">
        <v>123</v>
      </c>
      <c r="G45" s="103" t="s">
        <v>31</v>
      </c>
      <c r="H45" s="84" t="s">
        <v>37</v>
      </c>
      <c r="I45" s="85" t="s">
        <v>70</v>
      </c>
      <c r="J45" s="85" t="s">
        <v>41</v>
      </c>
      <c r="K45" s="102" t="s">
        <v>70</v>
      </c>
      <c r="L45" s="84">
        <v>4</v>
      </c>
      <c r="M45" s="84">
        <v>2</v>
      </c>
      <c r="N45" s="86">
        <v>0.1</v>
      </c>
      <c r="O45" s="84">
        <v>15</v>
      </c>
      <c r="P45" s="84">
        <v>2</v>
      </c>
      <c r="Q45" s="87" t="s">
        <v>139</v>
      </c>
    </row>
    <row r="46" spans="2:17" ht="42.75" x14ac:dyDescent="0.2">
      <c r="B46" s="105">
        <v>38</v>
      </c>
      <c r="C46" s="88">
        <v>44350</v>
      </c>
      <c r="D46" s="89" t="s">
        <v>68</v>
      </c>
      <c r="E46" s="89" t="s">
        <v>140</v>
      </c>
      <c r="F46" s="106">
        <v>123</v>
      </c>
      <c r="G46" s="107" t="s">
        <v>31</v>
      </c>
      <c r="H46" s="89" t="s">
        <v>37</v>
      </c>
      <c r="I46" s="90" t="s">
        <v>70</v>
      </c>
      <c r="J46" s="90" t="s">
        <v>41</v>
      </c>
      <c r="K46" s="106" t="s">
        <v>70</v>
      </c>
      <c r="L46" s="89">
        <v>4</v>
      </c>
      <c r="M46" s="89">
        <v>2</v>
      </c>
      <c r="N46" s="91">
        <v>0.1</v>
      </c>
      <c r="O46" s="89">
        <v>15</v>
      </c>
      <c r="P46" s="89">
        <v>2</v>
      </c>
      <c r="Q46" s="92" t="s">
        <v>141</v>
      </c>
    </row>
    <row r="47" spans="2:17" ht="42.75" x14ac:dyDescent="0.2">
      <c r="B47" s="101">
        <v>39</v>
      </c>
      <c r="C47" s="83">
        <v>44350</v>
      </c>
      <c r="D47" s="84" t="s">
        <v>68</v>
      </c>
      <c r="E47" s="84" t="s">
        <v>142</v>
      </c>
      <c r="F47" s="102">
        <v>123</v>
      </c>
      <c r="G47" s="103" t="s">
        <v>31</v>
      </c>
      <c r="H47" s="84" t="s">
        <v>37</v>
      </c>
      <c r="I47" s="85" t="s">
        <v>70</v>
      </c>
      <c r="J47" s="85" t="s">
        <v>41</v>
      </c>
      <c r="K47" s="102" t="s">
        <v>70</v>
      </c>
      <c r="L47" s="84">
        <v>4</v>
      </c>
      <c r="M47" s="84">
        <v>2</v>
      </c>
      <c r="N47" s="86">
        <v>0.1</v>
      </c>
      <c r="O47" s="84">
        <v>15</v>
      </c>
      <c r="P47" s="84">
        <v>2</v>
      </c>
      <c r="Q47" s="87" t="s">
        <v>143</v>
      </c>
    </row>
    <row r="48" spans="2:17" ht="42.75" x14ac:dyDescent="0.2">
      <c r="B48" s="105">
        <v>40</v>
      </c>
      <c r="C48" s="88">
        <v>44350</v>
      </c>
      <c r="D48" s="89" t="s">
        <v>68</v>
      </c>
      <c r="E48" s="89" t="s">
        <v>144</v>
      </c>
      <c r="F48" s="106">
        <v>123</v>
      </c>
      <c r="G48" s="107" t="s">
        <v>31</v>
      </c>
      <c r="H48" s="89" t="s">
        <v>37</v>
      </c>
      <c r="I48" s="90" t="s">
        <v>70</v>
      </c>
      <c r="J48" s="90" t="s">
        <v>41</v>
      </c>
      <c r="K48" s="106" t="s">
        <v>70</v>
      </c>
      <c r="L48" s="89">
        <v>4</v>
      </c>
      <c r="M48" s="89">
        <v>2</v>
      </c>
      <c r="N48" s="91">
        <v>0.1</v>
      </c>
      <c r="O48" s="89">
        <v>15</v>
      </c>
      <c r="P48" s="89">
        <v>2</v>
      </c>
      <c r="Q48" s="92" t="s">
        <v>145</v>
      </c>
    </row>
    <row r="49" spans="2:17" ht="42.75" x14ac:dyDescent="0.2">
      <c r="B49" s="101">
        <v>41</v>
      </c>
      <c r="C49" s="83">
        <v>44350</v>
      </c>
      <c r="D49" s="84" t="s">
        <v>68</v>
      </c>
      <c r="E49" s="84" t="s">
        <v>146</v>
      </c>
      <c r="F49" s="102">
        <v>123</v>
      </c>
      <c r="G49" s="103" t="s">
        <v>31</v>
      </c>
      <c r="H49" s="84" t="s">
        <v>37</v>
      </c>
      <c r="I49" s="85" t="s">
        <v>70</v>
      </c>
      <c r="J49" s="85" t="s">
        <v>41</v>
      </c>
      <c r="K49" s="102" t="s">
        <v>70</v>
      </c>
      <c r="L49" s="84">
        <v>4</v>
      </c>
      <c r="M49" s="84">
        <v>2</v>
      </c>
      <c r="N49" s="86">
        <v>0.5</v>
      </c>
      <c r="O49" s="84">
        <v>15</v>
      </c>
      <c r="P49" s="84">
        <v>2</v>
      </c>
      <c r="Q49" s="87" t="s">
        <v>147</v>
      </c>
    </row>
    <row r="50" spans="2:17" ht="42.75" x14ac:dyDescent="0.2">
      <c r="B50" s="105">
        <v>42</v>
      </c>
      <c r="C50" s="88">
        <v>44350</v>
      </c>
      <c r="D50" s="89" t="s">
        <v>68</v>
      </c>
      <c r="E50" s="89" t="s">
        <v>148</v>
      </c>
      <c r="F50" s="106">
        <v>123</v>
      </c>
      <c r="G50" s="107" t="s">
        <v>31</v>
      </c>
      <c r="H50" s="89" t="s">
        <v>37</v>
      </c>
      <c r="I50" s="90" t="s">
        <v>70</v>
      </c>
      <c r="J50" s="90" t="s">
        <v>41</v>
      </c>
      <c r="K50" s="106" t="s">
        <v>70</v>
      </c>
      <c r="L50" s="89">
        <v>4</v>
      </c>
      <c r="M50" s="89">
        <v>2</v>
      </c>
      <c r="N50" s="91">
        <v>0.1</v>
      </c>
      <c r="O50" s="89">
        <v>15</v>
      </c>
      <c r="P50" s="89">
        <v>2</v>
      </c>
      <c r="Q50" s="92" t="s">
        <v>149</v>
      </c>
    </row>
    <row r="51" spans="2:17" ht="42.75" x14ac:dyDescent="0.2">
      <c r="B51" s="101">
        <v>43</v>
      </c>
      <c r="C51" s="83">
        <v>44350</v>
      </c>
      <c r="D51" s="84" t="s">
        <v>68</v>
      </c>
      <c r="E51" s="84" t="s">
        <v>150</v>
      </c>
      <c r="F51" s="102">
        <v>123</v>
      </c>
      <c r="G51" s="103" t="s">
        <v>31</v>
      </c>
      <c r="H51" s="84" t="s">
        <v>37</v>
      </c>
      <c r="I51" s="85" t="s">
        <v>70</v>
      </c>
      <c r="J51" s="85" t="s">
        <v>41</v>
      </c>
      <c r="K51" s="102" t="s">
        <v>70</v>
      </c>
      <c r="L51" s="84">
        <v>4</v>
      </c>
      <c r="M51" s="84">
        <v>2</v>
      </c>
      <c r="N51" s="86">
        <v>0.1</v>
      </c>
      <c r="O51" s="84">
        <v>15</v>
      </c>
      <c r="P51" s="84">
        <v>2</v>
      </c>
      <c r="Q51" s="87" t="s">
        <v>151</v>
      </c>
    </row>
    <row r="52" spans="2:17" ht="42.75" x14ac:dyDescent="0.2">
      <c r="B52" s="105">
        <v>44</v>
      </c>
      <c r="C52" s="88">
        <v>44350</v>
      </c>
      <c r="D52" s="89" t="s">
        <v>68</v>
      </c>
      <c r="E52" s="89" t="s">
        <v>152</v>
      </c>
      <c r="F52" s="106">
        <v>123</v>
      </c>
      <c r="G52" s="107" t="s">
        <v>31</v>
      </c>
      <c r="H52" s="89" t="s">
        <v>37</v>
      </c>
      <c r="I52" s="90" t="s">
        <v>70</v>
      </c>
      <c r="J52" s="90" t="s">
        <v>41</v>
      </c>
      <c r="K52" s="106" t="s">
        <v>70</v>
      </c>
      <c r="L52" s="89">
        <v>4</v>
      </c>
      <c r="M52" s="89">
        <v>2</v>
      </c>
      <c r="N52" s="91">
        <v>0.1</v>
      </c>
      <c r="O52" s="89">
        <v>15</v>
      </c>
      <c r="P52" s="89">
        <v>2</v>
      </c>
      <c r="Q52" s="92" t="s">
        <v>153</v>
      </c>
    </row>
    <row r="53" spans="2:17" ht="42.75" x14ac:dyDescent="0.2">
      <c r="B53" s="101">
        <v>45</v>
      </c>
      <c r="C53" s="83">
        <v>44350</v>
      </c>
      <c r="D53" s="84" t="s">
        <v>68</v>
      </c>
      <c r="E53" s="84" t="s">
        <v>154</v>
      </c>
      <c r="F53" s="102">
        <v>123</v>
      </c>
      <c r="G53" s="103" t="s">
        <v>31</v>
      </c>
      <c r="H53" s="84" t="s">
        <v>37</v>
      </c>
      <c r="I53" s="85" t="s">
        <v>70</v>
      </c>
      <c r="J53" s="85" t="s">
        <v>41</v>
      </c>
      <c r="K53" s="102" t="s">
        <v>70</v>
      </c>
      <c r="L53" s="84">
        <v>4</v>
      </c>
      <c r="M53" s="84">
        <v>2</v>
      </c>
      <c r="N53" s="86">
        <v>0.1</v>
      </c>
      <c r="O53" s="84">
        <v>15</v>
      </c>
      <c r="P53" s="84">
        <v>2</v>
      </c>
      <c r="Q53" s="87" t="s">
        <v>155</v>
      </c>
    </row>
    <row r="54" spans="2:17" ht="42.75" x14ac:dyDescent="0.2">
      <c r="B54" s="105">
        <v>46</v>
      </c>
      <c r="C54" s="88">
        <v>44350</v>
      </c>
      <c r="D54" s="89" t="s">
        <v>68</v>
      </c>
      <c r="E54" s="89" t="s">
        <v>156</v>
      </c>
      <c r="F54" s="106">
        <v>123</v>
      </c>
      <c r="G54" s="107" t="s">
        <v>31</v>
      </c>
      <c r="H54" s="89" t="s">
        <v>37</v>
      </c>
      <c r="I54" s="90" t="s">
        <v>70</v>
      </c>
      <c r="J54" s="90" t="s">
        <v>41</v>
      </c>
      <c r="K54" s="106" t="s">
        <v>70</v>
      </c>
      <c r="L54" s="89">
        <v>4</v>
      </c>
      <c r="M54" s="89">
        <v>2</v>
      </c>
      <c r="N54" s="91">
        <v>0.1</v>
      </c>
      <c r="O54" s="89">
        <v>15</v>
      </c>
      <c r="P54" s="89">
        <v>2</v>
      </c>
      <c r="Q54" s="92" t="s">
        <v>157</v>
      </c>
    </row>
    <row r="55" spans="2:17" ht="42.75" x14ac:dyDescent="0.2">
      <c r="B55" s="101">
        <v>47</v>
      </c>
      <c r="C55" s="83">
        <v>44350</v>
      </c>
      <c r="D55" s="84" t="s">
        <v>68</v>
      </c>
      <c r="E55" s="84" t="s">
        <v>158</v>
      </c>
      <c r="F55" s="102">
        <v>123</v>
      </c>
      <c r="G55" s="103" t="s">
        <v>31</v>
      </c>
      <c r="H55" s="84" t="s">
        <v>37</v>
      </c>
      <c r="I55" s="85" t="s">
        <v>70</v>
      </c>
      <c r="J55" s="85" t="s">
        <v>41</v>
      </c>
      <c r="K55" s="102" t="s">
        <v>70</v>
      </c>
      <c r="L55" s="84">
        <v>4</v>
      </c>
      <c r="M55" s="84">
        <v>2</v>
      </c>
      <c r="N55" s="86">
        <v>0.1</v>
      </c>
      <c r="O55" s="84">
        <v>15</v>
      </c>
      <c r="P55" s="84">
        <v>2</v>
      </c>
      <c r="Q55" s="87" t="s">
        <v>159</v>
      </c>
    </row>
    <row r="56" spans="2:17" ht="42.75" x14ac:dyDescent="0.2">
      <c r="B56" s="105">
        <v>48</v>
      </c>
      <c r="C56" s="88">
        <v>44350</v>
      </c>
      <c r="D56" s="89" t="s">
        <v>68</v>
      </c>
      <c r="E56" s="89" t="s">
        <v>160</v>
      </c>
      <c r="F56" s="106">
        <v>123</v>
      </c>
      <c r="G56" s="107" t="s">
        <v>31</v>
      </c>
      <c r="H56" s="89" t="s">
        <v>37</v>
      </c>
      <c r="I56" s="90" t="s">
        <v>70</v>
      </c>
      <c r="J56" s="90" t="s">
        <v>41</v>
      </c>
      <c r="K56" s="106" t="s">
        <v>70</v>
      </c>
      <c r="L56" s="89">
        <v>4</v>
      </c>
      <c r="M56" s="89">
        <v>2</v>
      </c>
      <c r="N56" s="91">
        <v>0.1</v>
      </c>
      <c r="O56" s="89">
        <v>15</v>
      </c>
      <c r="P56" s="89">
        <v>2</v>
      </c>
      <c r="Q56" s="92" t="s">
        <v>161</v>
      </c>
    </row>
    <row r="57" spans="2:17" ht="42.75" x14ac:dyDescent="0.2">
      <c r="B57" s="101">
        <v>49</v>
      </c>
      <c r="C57" s="83">
        <v>44350</v>
      </c>
      <c r="D57" s="84" t="s">
        <v>68</v>
      </c>
      <c r="E57" s="84" t="s">
        <v>162</v>
      </c>
      <c r="F57" s="102">
        <v>123</v>
      </c>
      <c r="G57" s="103" t="s">
        <v>31</v>
      </c>
      <c r="H57" s="84" t="s">
        <v>37</v>
      </c>
      <c r="I57" s="85" t="s">
        <v>70</v>
      </c>
      <c r="J57" s="85" t="s">
        <v>41</v>
      </c>
      <c r="K57" s="102" t="s">
        <v>70</v>
      </c>
      <c r="L57" s="84">
        <v>4</v>
      </c>
      <c r="M57" s="84">
        <v>2</v>
      </c>
      <c r="N57" s="86">
        <v>0.1</v>
      </c>
      <c r="O57" s="84">
        <v>15</v>
      </c>
      <c r="P57" s="84">
        <v>2</v>
      </c>
      <c r="Q57" s="87" t="s">
        <v>163</v>
      </c>
    </row>
    <row r="58" spans="2:17" ht="42.75" x14ac:dyDescent="0.2">
      <c r="B58" s="105">
        <v>50</v>
      </c>
      <c r="C58" s="88">
        <v>44350</v>
      </c>
      <c r="D58" s="89" t="s">
        <v>68</v>
      </c>
      <c r="E58" s="89" t="s">
        <v>164</v>
      </c>
      <c r="F58" s="106">
        <v>123</v>
      </c>
      <c r="G58" s="107" t="s">
        <v>31</v>
      </c>
      <c r="H58" s="89" t="s">
        <v>37</v>
      </c>
      <c r="I58" s="90" t="s">
        <v>70</v>
      </c>
      <c r="J58" s="90" t="s">
        <v>41</v>
      </c>
      <c r="K58" s="106" t="s">
        <v>70</v>
      </c>
      <c r="L58" s="89">
        <v>4</v>
      </c>
      <c r="M58" s="89">
        <v>2</v>
      </c>
      <c r="N58" s="91">
        <v>0.1</v>
      </c>
      <c r="O58" s="89">
        <v>15</v>
      </c>
      <c r="P58" s="89">
        <v>2</v>
      </c>
      <c r="Q58" s="92" t="s">
        <v>165</v>
      </c>
    </row>
    <row r="59" spans="2:17" ht="42.75" x14ac:dyDescent="0.2">
      <c r="B59" s="101">
        <v>51</v>
      </c>
      <c r="C59" s="83">
        <v>44350</v>
      </c>
      <c r="D59" s="84" t="s">
        <v>68</v>
      </c>
      <c r="E59" s="84" t="s">
        <v>166</v>
      </c>
      <c r="F59" s="102">
        <v>123</v>
      </c>
      <c r="G59" s="103" t="s">
        <v>31</v>
      </c>
      <c r="H59" s="84" t="s">
        <v>37</v>
      </c>
      <c r="I59" s="85" t="s">
        <v>70</v>
      </c>
      <c r="J59" s="85" t="s">
        <v>41</v>
      </c>
      <c r="K59" s="102" t="s">
        <v>70</v>
      </c>
      <c r="L59" s="84">
        <v>4</v>
      </c>
      <c r="M59" s="84">
        <v>2</v>
      </c>
      <c r="N59" s="86">
        <v>0.1</v>
      </c>
      <c r="O59" s="84">
        <v>15</v>
      </c>
      <c r="P59" s="84">
        <v>2</v>
      </c>
      <c r="Q59" s="87" t="s">
        <v>167</v>
      </c>
    </row>
    <row r="60" spans="2:17" ht="42.75" x14ac:dyDescent="0.2">
      <c r="B60" s="105">
        <v>52</v>
      </c>
      <c r="C60" s="88">
        <v>44350</v>
      </c>
      <c r="D60" s="89" t="s">
        <v>68</v>
      </c>
      <c r="E60" s="89" t="s">
        <v>168</v>
      </c>
      <c r="F60" s="106">
        <v>123</v>
      </c>
      <c r="G60" s="107" t="s">
        <v>31</v>
      </c>
      <c r="H60" s="89" t="s">
        <v>37</v>
      </c>
      <c r="I60" s="90" t="s">
        <v>70</v>
      </c>
      <c r="J60" s="90" t="s">
        <v>41</v>
      </c>
      <c r="K60" s="106" t="s">
        <v>70</v>
      </c>
      <c r="L60" s="89">
        <v>4</v>
      </c>
      <c r="M60" s="89">
        <v>2</v>
      </c>
      <c r="N60" s="91">
        <v>0.1</v>
      </c>
      <c r="O60" s="89">
        <v>15</v>
      </c>
      <c r="P60" s="89">
        <v>2</v>
      </c>
      <c r="Q60" s="92" t="s">
        <v>169</v>
      </c>
    </row>
    <row r="61" spans="2:17" ht="42.75" x14ac:dyDescent="0.2">
      <c r="B61" s="101">
        <v>53</v>
      </c>
      <c r="C61" s="83">
        <v>44350</v>
      </c>
      <c r="D61" s="84" t="s">
        <v>68</v>
      </c>
      <c r="E61" s="84" t="s">
        <v>170</v>
      </c>
      <c r="F61" s="102">
        <v>123</v>
      </c>
      <c r="G61" s="103" t="s">
        <v>31</v>
      </c>
      <c r="H61" s="84" t="s">
        <v>37</v>
      </c>
      <c r="I61" s="85" t="s">
        <v>70</v>
      </c>
      <c r="J61" s="85" t="s">
        <v>41</v>
      </c>
      <c r="K61" s="102" t="s">
        <v>70</v>
      </c>
      <c r="L61" s="84">
        <v>4</v>
      </c>
      <c r="M61" s="84">
        <v>2</v>
      </c>
      <c r="N61" s="86">
        <v>0.1</v>
      </c>
      <c r="O61" s="84">
        <v>15</v>
      </c>
      <c r="P61" s="84">
        <v>2</v>
      </c>
      <c r="Q61" s="87" t="s">
        <v>171</v>
      </c>
    </row>
    <row r="62" spans="2:17" ht="42.75" x14ac:dyDescent="0.2">
      <c r="B62" s="105">
        <v>54</v>
      </c>
      <c r="C62" s="88">
        <v>44350</v>
      </c>
      <c r="D62" s="89" t="s">
        <v>68</v>
      </c>
      <c r="E62" s="89" t="s">
        <v>172</v>
      </c>
      <c r="F62" s="106">
        <v>123</v>
      </c>
      <c r="G62" s="107" t="s">
        <v>31</v>
      </c>
      <c r="H62" s="89" t="s">
        <v>37</v>
      </c>
      <c r="I62" s="90" t="s">
        <v>70</v>
      </c>
      <c r="J62" s="90" t="s">
        <v>41</v>
      </c>
      <c r="K62" s="106" t="s">
        <v>70</v>
      </c>
      <c r="L62" s="89">
        <v>4</v>
      </c>
      <c r="M62" s="89">
        <v>2</v>
      </c>
      <c r="N62" s="91">
        <v>0.1</v>
      </c>
      <c r="O62" s="89">
        <v>15</v>
      </c>
      <c r="P62" s="89">
        <v>2</v>
      </c>
      <c r="Q62" s="92" t="s">
        <v>173</v>
      </c>
    </row>
    <row r="63" spans="2:17" ht="42.75" x14ac:dyDescent="0.2">
      <c r="B63" s="101">
        <v>55</v>
      </c>
      <c r="C63" s="83">
        <v>44350</v>
      </c>
      <c r="D63" s="84" t="s">
        <v>68</v>
      </c>
      <c r="E63" s="84" t="s">
        <v>174</v>
      </c>
      <c r="F63" s="102">
        <v>123</v>
      </c>
      <c r="G63" s="103" t="s">
        <v>31</v>
      </c>
      <c r="H63" s="84" t="s">
        <v>37</v>
      </c>
      <c r="I63" s="85" t="s">
        <v>70</v>
      </c>
      <c r="J63" s="85" t="s">
        <v>41</v>
      </c>
      <c r="K63" s="102" t="s">
        <v>70</v>
      </c>
      <c r="L63" s="84">
        <v>4</v>
      </c>
      <c r="M63" s="84">
        <v>2</v>
      </c>
      <c r="N63" s="86">
        <v>0.1</v>
      </c>
      <c r="O63" s="84">
        <v>15</v>
      </c>
      <c r="P63" s="84">
        <v>2</v>
      </c>
      <c r="Q63" s="87" t="s">
        <v>175</v>
      </c>
    </row>
    <row r="64" spans="2:17" ht="42.75" x14ac:dyDescent="0.2">
      <c r="B64" s="105">
        <v>56</v>
      </c>
      <c r="C64" s="88">
        <v>44350</v>
      </c>
      <c r="D64" s="89" t="s">
        <v>68</v>
      </c>
      <c r="E64" s="89" t="s">
        <v>176</v>
      </c>
      <c r="F64" s="106">
        <v>123</v>
      </c>
      <c r="G64" s="107" t="s">
        <v>31</v>
      </c>
      <c r="H64" s="89" t="s">
        <v>37</v>
      </c>
      <c r="I64" s="90" t="s">
        <v>70</v>
      </c>
      <c r="J64" s="90" t="s">
        <v>41</v>
      </c>
      <c r="K64" s="106" t="s">
        <v>70</v>
      </c>
      <c r="L64" s="89">
        <v>4</v>
      </c>
      <c r="M64" s="89">
        <v>2</v>
      </c>
      <c r="N64" s="91">
        <v>0.1</v>
      </c>
      <c r="O64" s="89">
        <v>15</v>
      </c>
      <c r="P64" s="89">
        <v>2</v>
      </c>
      <c r="Q64" s="92" t="s">
        <v>177</v>
      </c>
    </row>
    <row r="65" spans="2:17" ht="42.75" x14ac:dyDescent="0.2">
      <c r="B65" s="101">
        <v>57</v>
      </c>
      <c r="C65" s="83">
        <v>44350</v>
      </c>
      <c r="D65" s="84" t="s">
        <v>68</v>
      </c>
      <c r="E65" s="84" t="s">
        <v>178</v>
      </c>
      <c r="F65" s="102">
        <v>123</v>
      </c>
      <c r="G65" s="103" t="s">
        <v>31</v>
      </c>
      <c r="H65" s="84" t="s">
        <v>37</v>
      </c>
      <c r="I65" s="85" t="s">
        <v>70</v>
      </c>
      <c r="J65" s="85" t="s">
        <v>41</v>
      </c>
      <c r="K65" s="102" t="s">
        <v>70</v>
      </c>
      <c r="L65" s="84">
        <v>4</v>
      </c>
      <c r="M65" s="84">
        <v>2</v>
      </c>
      <c r="N65" s="86">
        <v>0.1</v>
      </c>
      <c r="O65" s="84">
        <v>15</v>
      </c>
      <c r="P65" s="84">
        <v>2</v>
      </c>
      <c r="Q65" s="87" t="s">
        <v>179</v>
      </c>
    </row>
    <row r="66" spans="2:17" ht="42.75" x14ac:dyDescent="0.2">
      <c r="B66" s="105">
        <v>58</v>
      </c>
      <c r="C66" s="88">
        <v>44350</v>
      </c>
      <c r="D66" s="89" t="s">
        <v>68</v>
      </c>
      <c r="E66" s="89" t="s">
        <v>180</v>
      </c>
      <c r="F66" s="106">
        <v>123</v>
      </c>
      <c r="G66" s="107" t="s">
        <v>31</v>
      </c>
      <c r="H66" s="89" t="s">
        <v>37</v>
      </c>
      <c r="I66" s="90" t="s">
        <v>70</v>
      </c>
      <c r="J66" s="90" t="s">
        <v>41</v>
      </c>
      <c r="K66" s="106" t="s">
        <v>70</v>
      </c>
      <c r="L66" s="89">
        <v>4</v>
      </c>
      <c r="M66" s="89">
        <v>2</v>
      </c>
      <c r="N66" s="91">
        <v>0.1</v>
      </c>
      <c r="O66" s="89">
        <v>15</v>
      </c>
      <c r="P66" s="89">
        <v>2</v>
      </c>
      <c r="Q66" s="92" t="s">
        <v>181</v>
      </c>
    </row>
    <row r="67" spans="2:17" ht="42.75" x14ac:dyDescent="0.2">
      <c r="B67" s="101">
        <v>59</v>
      </c>
      <c r="C67" s="83">
        <v>44350</v>
      </c>
      <c r="D67" s="84" t="s">
        <v>68</v>
      </c>
      <c r="E67" s="84" t="s">
        <v>182</v>
      </c>
      <c r="F67" s="102">
        <v>123</v>
      </c>
      <c r="G67" s="103" t="s">
        <v>31</v>
      </c>
      <c r="H67" s="84" t="s">
        <v>37</v>
      </c>
      <c r="I67" s="85" t="s">
        <v>70</v>
      </c>
      <c r="J67" s="85" t="s">
        <v>41</v>
      </c>
      <c r="K67" s="102" t="s">
        <v>70</v>
      </c>
      <c r="L67" s="84">
        <v>4</v>
      </c>
      <c r="M67" s="84">
        <v>2</v>
      </c>
      <c r="N67" s="86">
        <v>0.1</v>
      </c>
      <c r="O67" s="84">
        <v>15</v>
      </c>
      <c r="P67" s="84">
        <v>2</v>
      </c>
      <c r="Q67" s="87" t="s">
        <v>183</v>
      </c>
    </row>
    <row r="68" spans="2:17" ht="42.75" x14ac:dyDescent="0.2">
      <c r="B68" s="105">
        <v>60</v>
      </c>
      <c r="C68" s="88">
        <v>44350</v>
      </c>
      <c r="D68" s="89" t="s">
        <v>68</v>
      </c>
      <c r="E68" s="89" t="s">
        <v>184</v>
      </c>
      <c r="F68" s="106">
        <v>123</v>
      </c>
      <c r="G68" s="107" t="s">
        <v>31</v>
      </c>
      <c r="H68" s="89" t="s">
        <v>37</v>
      </c>
      <c r="I68" s="90" t="s">
        <v>70</v>
      </c>
      <c r="J68" s="90" t="s">
        <v>41</v>
      </c>
      <c r="K68" s="106" t="s">
        <v>70</v>
      </c>
      <c r="L68" s="89">
        <v>4</v>
      </c>
      <c r="M68" s="89">
        <v>2</v>
      </c>
      <c r="N68" s="91">
        <v>0.1</v>
      </c>
      <c r="O68" s="89">
        <v>15</v>
      </c>
      <c r="P68" s="89">
        <v>2</v>
      </c>
      <c r="Q68" s="92" t="s">
        <v>185</v>
      </c>
    </row>
    <row r="69" spans="2:17" ht="42.75" x14ac:dyDescent="0.2">
      <c r="B69" s="101">
        <v>61</v>
      </c>
      <c r="C69" s="83">
        <v>44350</v>
      </c>
      <c r="D69" s="84" t="s">
        <v>68</v>
      </c>
      <c r="E69" s="84" t="s">
        <v>186</v>
      </c>
      <c r="F69" s="102">
        <v>123</v>
      </c>
      <c r="G69" s="103" t="s">
        <v>31</v>
      </c>
      <c r="H69" s="84" t="s">
        <v>37</v>
      </c>
      <c r="I69" s="85" t="s">
        <v>70</v>
      </c>
      <c r="J69" s="85" t="s">
        <v>41</v>
      </c>
      <c r="K69" s="102" t="s">
        <v>70</v>
      </c>
      <c r="L69" s="84">
        <v>4</v>
      </c>
      <c r="M69" s="84">
        <v>2</v>
      </c>
      <c r="N69" s="86">
        <v>0.1</v>
      </c>
      <c r="O69" s="84">
        <v>15</v>
      </c>
      <c r="P69" s="84">
        <v>2</v>
      </c>
      <c r="Q69" s="87" t="s">
        <v>187</v>
      </c>
    </row>
    <row r="70" spans="2:17" ht="42.75" x14ac:dyDescent="0.2">
      <c r="B70" s="105">
        <v>62</v>
      </c>
      <c r="C70" s="88">
        <v>44350</v>
      </c>
      <c r="D70" s="89" t="s">
        <v>68</v>
      </c>
      <c r="E70" s="89" t="s">
        <v>188</v>
      </c>
      <c r="F70" s="106">
        <v>123</v>
      </c>
      <c r="G70" s="107" t="s">
        <v>31</v>
      </c>
      <c r="H70" s="89" t="s">
        <v>37</v>
      </c>
      <c r="I70" s="90" t="s">
        <v>70</v>
      </c>
      <c r="J70" s="90" t="s">
        <v>41</v>
      </c>
      <c r="K70" s="106" t="s">
        <v>70</v>
      </c>
      <c r="L70" s="89">
        <v>4</v>
      </c>
      <c r="M70" s="89">
        <v>2</v>
      </c>
      <c r="N70" s="91">
        <v>0.1</v>
      </c>
      <c r="O70" s="89">
        <v>15</v>
      </c>
      <c r="P70" s="89">
        <v>2</v>
      </c>
      <c r="Q70" s="92" t="s">
        <v>189</v>
      </c>
    </row>
    <row r="71" spans="2:17" ht="42.75" x14ac:dyDescent="0.2">
      <c r="B71" s="101">
        <v>63</v>
      </c>
      <c r="C71" s="83">
        <v>44350</v>
      </c>
      <c r="D71" s="84" t="s">
        <v>68</v>
      </c>
      <c r="E71" s="84" t="s">
        <v>190</v>
      </c>
      <c r="F71" s="102">
        <v>123</v>
      </c>
      <c r="G71" s="103" t="s">
        <v>31</v>
      </c>
      <c r="H71" s="84" t="s">
        <v>37</v>
      </c>
      <c r="I71" s="85" t="s">
        <v>70</v>
      </c>
      <c r="J71" s="85" t="s">
        <v>41</v>
      </c>
      <c r="K71" s="102" t="s">
        <v>70</v>
      </c>
      <c r="L71" s="84">
        <v>4</v>
      </c>
      <c r="M71" s="84">
        <v>2</v>
      </c>
      <c r="N71" s="86">
        <v>0.1</v>
      </c>
      <c r="O71" s="84">
        <v>15</v>
      </c>
      <c r="P71" s="84">
        <v>2</v>
      </c>
      <c r="Q71" s="87" t="s">
        <v>191</v>
      </c>
    </row>
    <row r="72" spans="2:17" ht="42.75" x14ac:dyDescent="0.2">
      <c r="B72" s="105">
        <v>64</v>
      </c>
      <c r="C72" s="88">
        <v>44350</v>
      </c>
      <c r="D72" s="89" t="s">
        <v>68</v>
      </c>
      <c r="E72" s="89" t="s">
        <v>192</v>
      </c>
      <c r="F72" s="106">
        <v>123</v>
      </c>
      <c r="G72" s="107" t="s">
        <v>31</v>
      </c>
      <c r="H72" s="89" t="s">
        <v>37</v>
      </c>
      <c r="I72" s="90" t="s">
        <v>70</v>
      </c>
      <c r="J72" s="90" t="s">
        <v>41</v>
      </c>
      <c r="K72" s="106" t="s">
        <v>70</v>
      </c>
      <c r="L72" s="89">
        <v>4</v>
      </c>
      <c r="M72" s="89">
        <v>2</v>
      </c>
      <c r="N72" s="91">
        <v>0.1</v>
      </c>
      <c r="O72" s="89">
        <v>15</v>
      </c>
      <c r="P72" s="89">
        <v>2</v>
      </c>
      <c r="Q72" s="92" t="s">
        <v>193</v>
      </c>
    </row>
    <row r="73" spans="2:17" ht="42.75" x14ac:dyDescent="0.2">
      <c r="B73" s="101">
        <v>65</v>
      </c>
      <c r="C73" s="83">
        <v>44350</v>
      </c>
      <c r="D73" s="84" t="s">
        <v>68</v>
      </c>
      <c r="E73" s="84" t="s">
        <v>194</v>
      </c>
      <c r="F73" s="102">
        <v>123</v>
      </c>
      <c r="G73" s="103" t="s">
        <v>31</v>
      </c>
      <c r="H73" s="84" t="s">
        <v>37</v>
      </c>
      <c r="I73" s="85" t="s">
        <v>70</v>
      </c>
      <c r="J73" s="85" t="s">
        <v>41</v>
      </c>
      <c r="K73" s="102" t="s">
        <v>70</v>
      </c>
      <c r="L73" s="84">
        <v>4</v>
      </c>
      <c r="M73" s="84">
        <v>2</v>
      </c>
      <c r="N73" s="86">
        <v>0.1</v>
      </c>
      <c r="O73" s="84">
        <v>15</v>
      </c>
      <c r="P73" s="84">
        <v>2</v>
      </c>
      <c r="Q73" s="87" t="s">
        <v>195</v>
      </c>
    </row>
    <row r="74" spans="2:17" ht="42.75" x14ac:dyDescent="0.2">
      <c r="B74" s="105">
        <v>66</v>
      </c>
      <c r="C74" s="88">
        <v>44350</v>
      </c>
      <c r="D74" s="89" t="s">
        <v>68</v>
      </c>
      <c r="E74" s="89" t="s">
        <v>196</v>
      </c>
      <c r="F74" s="106">
        <v>123</v>
      </c>
      <c r="G74" s="107" t="s">
        <v>31</v>
      </c>
      <c r="H74" s="89" t="s">
        <v>37</v>
      </c>
      <c r="I74" s="90" t="s">
        <v>70</v>
      </c>
      <c r="J74" s="90" t="s">
        <v>41</v>
      </c>
      <c r="K74" s="106" t="s">
        <v>70</v>
      </c>
      <c r="L74" s="89">
        <v>4</v>
      </c>
      <c r="M74" s="89">
        <v>2</v>
      </c>
      <c r="N74" s="91">
        <v>0.1</v>
      </c>
      <c r="O74" s="89">
        <v>15</v>
      </c>
      <c r="P74" s="89">
        <v>2</v>
      </c>
      <c r="Q74" s="92" t="s">
        <v>197</v>
      </c>
    </row>
    <row r="75" spans="2:17" ht="42.75" x14ac:dyDescent="0.2">
      <c r="B75" s="101">
        <v>67</v>
      </c>
      <c r="C75" s="83">
        <v>44350</v>
      </c>
      <c r="D75" s="84" t="s">
        <v>68</v>
      </c>
      <c r="E75" s="84" t="s">
        <v>198</v>
      </c>
      <c r="F75" s="102">
        <v>123</v>
      </c>
      <c r="G75" s="103" t="s">
        <v>31</v>
      </c>
      <c r="H75" s="84" t="s">
        <v>37</v>
      </c>
      <c r="I75" s="85" t="s">
        <v>70</v>
      </c>
      <c r="J75" s="85" t="s">
        <v>41</v>
      </c>
      <c r="K75" s="102" t="s">
        <v>70</v>
      </c>
      <c r="L75" s="84">
        <v>4</v>
      </c>
      <c r="M75" s="84">
        <v>2</v>
      </c>
      <c r="N75" s="86">
        <v>0.1</v>
      </c>
      <c r="O75" s="84">
        <v>15</v>
      </c>
      <c r="P75" s="84">
        <v>2</v>
      </c>
      <c r="Q75" s="87" t="s">
        <v>199</v>
      </c>
    </row>
    <row r="76" spans="2:17" ht="42.75" x14ac:dyDescent="0.2">
      <c r="B76" s="105">
        <v>68</v>
      </c>
      <c r="C76" s="88">
        <v>44350</v>
      </c>
      <c r="D76" s="89" t="s">
        <v>68</v>
      </c>
      <c r="E76" s="89" t="s">
        <v>200</v>
      </c>
      <c r="F76" s="106">
        <v>123</v>
      </c>
      <c r="G76" s="107" t="s">
        <v>31</v>
      </c>
      <c r="H76" s="89" t="s">
        <v>37</v>
      </c>
      <c r="I76" s="90" t="s">
        <v>70</v>
      </c>
      <c r="J76" s="90" t="s">
        <v>41</v>
      </c>
      <c r="K76" s="106" t="s">
        <v>70</v>
      </c>
      <c r="L76" s="89">
        <v>4</v>
      </c>
      <c r="M76" s="89">
        <v>2</v>
      </c>
      <c r="N76" s="91">
        <v>0.1</v>
      </c>
      <c r="O76" s="89">
        <v>15</v>
      </c>
      <c r="P76" s="89">
        <v>2</v>
      </c>
      <c r="Q76" s="92" t="s">
        <v>201</v>
      </c>
    </row>
    <row r="77" spans="2:17" ht="42.75" x14ac:dyDescent="0.2">
      <c r="B77" s="101">
        <v>69</v>
      </c>
      <c r="C77" s="83">
        <v>44350</v>
      </c>
      <c r="D77" s="84" t="s">
        <v>68</v>
      </c>
      <c r="E77" s="84" t="s">
        <v>202</v>
      </c>
      <c r="F77" s="102">
        <v>123</v>
      </c>
      <c r="G77" s="103" t="s">
        <v>31</v>
      </c>
      <c r="H77" s="84" t="s">
        <v>37</v>
      </c>
      <c r="I77" s="85" t="s">
        <v>70</v>
      </c>
      <c r="J77" s="85" t="s">
        <v>41</v>
      </c>
      <c r="K77" s="102" t="s">
        <v>70</v>
      </c>
      <c r="L77" s="84">
        <v>4</v>
      </c>
      <c r="M77" s="84">
        <v>2</v>
      </c>
      <c r="N77" s="86">
        <v>0.1</v>
      </c>
      <c r="O77" s="84">
        <v>15</v>
      </c>
      <c r="P77" s="84">
        <v>2</v>
      </c>
      <c r="Q77" s="87" t="s">
        <v>203</v>
      </c>
    </row>
    <row r="78" spans="2:17" ht="42.75" x14ac:dyDescent="0.2">
      <c r="B78" s="105">
        <v>70</v>
      </c>
      <c r="C78" s="88">
        <v>44350</v>
      </c>
      <c r="D78" s="89" t="s">
        <v>68</v>
      </c>
      <c r="E78" s="89" t="s">
        <v>204</v>
      </c>
      <c r="F78" s="106">
        <v>123</v>
      </c>
      <c r="G78" s="107" t="s">
        <v>31</v>
      </c>
      <c r="H78" s="89" t="s">
        <v>37</v>
      </c>
      <c r="I78" s="90" t="s">
        <v>70</v>
      </c>
      <c r="J78" s="90" t="s">
        <v>41</v>
      </c>
      <c r="K78" s="106" t="s">
        <v>70</v>
      </c>
      <c r="L78" s="89">
        <v>4</v>
      </c>
      <c r="M78" s="89">
        <v>2</v>
      </c>
      <c r="N78" s="91">
        <v>0.1</v>
      </c>
      <c r="O78" s="89">
        <v>15</v>
      </c>
      <c r="P78" s="89">
        <v>2</v>
      </c>
      <c r="Q78" s="92" t="s">
        <v>205</v>
      </c>
    </row>
    <row r="79" spans="2:17" ht="42.75" x14ac:dyDescent="0.2">
      <c r="B79" s="101">
        <v>71</v>
      </c>
      <c r="C79" s="83">
        <v>44350</v>
      </c>
      <c r="D79" s="84" t="s">
        <v>68</v>
      </c>
      <c r="E79" s="84" t="s">
        <v>206</v>
      </c>
      <c r="F79" s="102">
        <v>123</v>
      </c>
      <c r="G79" s="103" t="s">
        <v>31</v>
      </c>
      <c r="H79" s="84" t="s">
        <v>37</v>
      </c>
      <c r="I79" s="85" t="s">
        <v>70</v>
      </c>
      <c r="J79" s="85" t="s">
        <v>41</v>
      </c>
      <c r="K79" s="102" t="s">
        <v>70</v>
      </c>
      <c r="L79" s="84">
        <v>4</v>
      </c>
      <c r="M79" s="84">
        <v>2</v>
      </c>
      <c r="N79" s="86">
        <v>0.1</v>
      </c>
      <c r="O79" s="84">
        <v>15</v>
      </c>
      <c r="P79" s="84">
        <v>2</v>
      </c>
      <c r="Q79" s="87" t="s">
        <v>207</v>
      </c>
    </row>
    <row r="80" spans="2:17" ht="42.75" x14ac:dyDescent="0.2">
      <c r="B80" s="105">
        <v>72</v>
      </c>
      <c r="C80" s="88">
        <v>44350</v>
      </c>
      <c r="D80" s="89" t="s">
        <v>68</v>
      </c>
      <c r="E80" s="89" t="s">
        <v>208</v>
      </c>
      <c r="F80" s="106">
        <v>123</v>
      </c>
      <c r="G80" s="107" t="s">
        <v>31</v>
      </c>
      <c r="H80" s="89" t="s">
        <v>37</v>
      </c>
      <c r="I80" s="90" t="s">
        <v>70</v>
      </c>
      <c r="J80" s="90" t="s">
        <v>41</v>
      </c>
      <c r="K80" s="106" t="s">
        <v>70</v>
      </c>
      <c r="L80" s="89">
        <v>4</v>
      </c>
      <c r="M80" s="89">
        <v>2</v>
      </c>
      <c r="N80" s="91">
        <v>0.1</v>
      </c>
      <c r="O80" s="89">
        <v>15</v>
      </c>
      <c r="P80" s="89">
        <v>2</v>
      </c>
      <c r="Q80" s="92" t="s">
        <v>209</v>
      </c>
    </row>
    <row r="81" spans="2:17" ht="42.75" x14ac:dyDescent="0.2">
      <c r="B81" s="101">
        <v>73</v>
      </c>
      <c r="C81" s="83">
        <v>44350</v>
      </c>
      <c r="D81" s="84" t="s">
        <v>68</v>
      </c>
      <c r="E81" s="84" t="s">
        <v>210</v>
      </c>
      <c r="F81" s="102">
        <v>123</v>
      </c>
      <c r="G81" s="103" t="s">
        <v>31</v>
      </c>
      <c r="H81" s="84" t="s">
        <v>37</v>
      </c>
      <c r="I81" s="85" t="s">
        <v>70</v>
      </c>
      <c r="J81" s="85" t="s">
        <v>41</v>
      </c>
      <c r="K81" s="102" t="s">
        <v>70</v>
      </c>
      <c r="L81" s="84">
        <v>4</v>
      </c>
      <c r="M81" s="84">
        <v>2</v>
      </c>
      <c r="N81" s="86">
        <v>0.1</v>
      </c>
      <c r="O81" s="84">
        <v>15</v>
      </c>
      <c r="P81" s="84">
        <v>2</v>
      </c>
      <c r="Q81" s="87" t="s">
        <v>211</v>
      </c>
    </row>
    <row r="82" spans="2:17" ht="42.75" x14ac:dyDescent="0.2">
      <c r="B82" s="105">
        <v>74</v>
      </c>
      <c r="C82" s="88">
        <v>44350</v>
      </c>
      <c r="D82" s="89" t="s">
        <v>68</v>
      </c>
      <c r="E82" s="89" t="s">
        <v>212</v>
      </c>
      <c r="F82" s="106">
        <v>123</v>
      </c>
      <c r="G82" s="107" t="s">
        <v>31</v>
      </c>
      <c r="H82" s="89" t="s">
        <v>37</v>
      </c>
      <c r="I82" s="90" t="s">
        <v>70</v>
      </c>
      <c r="J82" s="90" t="s">
        <v>41</v>
      </c>
      <c r="K82" s="106" t="s">
        <v>70</v>
      </c>
      <c r="L82" s="89">
        <v>4</v>
      </c>
      <c r="M82" s="89">
        <v>2</v>
      </c>
      <c r="N82" s="91">
        <v>0.1</v>
      </c>
      <c r="O82" s="89">
        <v>15</v>
      </c>
      <c r="P82" s="89">
        <v>2</v>
      </c>
      <c r="Q82" s="92" t="s">
        <v>213</v>
      </c>
    </row>
    <row r="83" spans="2:17" ht="42.75" x14ac:dyDescent="0.2">
      <c r="B83" s="101">
        <v>75</v>
      </c>
      <c r="C83" s="83">
        <v>44350</v>
      </c>
      <c r="D83" s="84" t="s">
        <v>68</v>
      </c>
      <c r="E83" s="84" t="s">
        <v>214</v>
      </c>
      <c r="F83" s="102">
        <v>123</v>
      </c>
      <c r="G83" s="103" t="s">
        <v>31</v>
      </c>
      <c r="H83" s="84" t="s">
        <v>37</v>
      </c>
      <c r="I83" s="85" t="s">
        <v>70</v>
      </c>
      <c r="J83" s="85" t="s">
        <v>41</v>
      </c>
      <c r="K83" s="102" t="s">
        <v>70</v>
      </c>
      <c r="L83" s="84">
        <v>4</v>
      </c>
      <c r="M83" s="84">
        <v>2</v>
      </c>
      <c r="N83" s="86">
        <v>0.1</v>
      </c>
      <c r="O83" s="84">
        <v>15</v>
      </c>
      <c r="P83" s="84">
        <v>2</v>
      </c>
      <c r="Q83" s="87" t="s">
        <v>215</v>
      </c>
    </row>
    <row r="84" spans="2:17" ht="42.75" x14ac:dyDescent="0.2">
      <c r="B84" s="105">
        <v>76</v>
      </c>
      <c r="C84" s="88">
        <v>44350</v>
      </c>
      <c r="D84" s="89" t="s">
        <v>68</v>
      </c>
      <c r="E84" s="89" t="s">
        <v>216</v>
      </c>
      <c r="F84" s="106">
        <v>123</v>
      </c>
      <c r="G84" s="107" t="s">
        <v>31</v>
      </c>
      <c r="H84" s="89" t="s">
        <v>37</v>
      </c>
      <c r="I84" s="90" t="s">
        <v>70</v>
      </c>
      <c r="J84" s="90" t="s">
        <v>41</v>
      </c>
      <c r="K84" s="106" t="s">
        <v>70</v>
      </c>
      <c r="L84" s="89">
        <v>4</v>
      </c>
      <c r="M84" s="89">
        <v>2</v>
      </c>
      <c r="N84" s="91">
        <v>0.1</v>
      </c>
      <c r="O84" s="89">
        <v>15</v>
      </c>
      <c r="P84" s="89">
        <v>2</v>
      </c>
      <c r="Q84" s="92" t="s">
        <v>217</v>
      </c>
    </row>
    <row r="85" spans="2:17" ht="42.75" x14ac:dyDescent="0.2">
      <c r="B85" s="101">
        <v>77</v>
      </c>
      <c r="C85" s="83">
        <v>44350</v>
      </c>
      <c r="D85" s="84" t="s">
        <v>68</v>
      </c>
      <c r="E85" s="84" t="s">
        <v>218</v>
      </c>
      <c r="F85" s="102">
        <v>123</v>
      </c>
      <c r="G85" s="103" t="s">
        <v>31</v>
      </c>
      <c r="H85" s="84" t="s">
        <v>37</v>
      </c>
      <c r="I85" s="85" t="s">
        <v>70</v>
      </c>
      <c r="J85" s="85" t="s">
        <v>41</v>
      </c>
      <c r="K85" s="102" t="s">
        <v>70</v>
      </c>
      <c r="L85" s="84">
        <v>4</v>
      </c>
      <c r="M85" s="84">
        <v>2</v>
      </c>
      <c r="N85" s="86">
        <v>0.1</v>
      </c>
      <c r="O85" s="84">
        <v>15</v>
      </c>
      <c r="P85" s="84">
        <v>2</v>
      </c>
      <c r="Q85" s="87" t="s">
        <v>219</v>
      </c>
    </row>
    <row r="86" spans="2:17" ht="42.75" x14ac:dyDescent="0.2">
      <c r="B86" s="105">
        <v>78</v>
      </c>
      <c r="C86" s="88">
        <v>44350</v>
      </c>
      <c r="D86" s="89" t="s">
        <v>68</v>
      </c>
      <c r="E86" s="89" t="s">
        <v>220</v>
      </c>
      <c r="F86" s="106">
        <v>123</v>
      </c>
      <c r="G86" s="107" t="s">
        <v>31</v>
      </c>
      <c r="H86" s="89" t="s">
        <v>37</v>
      </c>
      <c r="I86" s="90" t="s">
        <v>70</v>
      </c>
      <c r="J86" s="90" t="s">
        <v>41</v>
      </c>
      <c r="K86" s="106" t="s">
        <v>70</v>
      </c>
      <c r="L86" s="89">
        <v>4</v>
      </c>
      <c r="M86" s="89">
        <v>2</v>
      </c>
      <c r="N86" s="91">
        <v>0.1</v>
      </c>
      <c r="O86" s="89">
        <v>15</v>
      </c>
      <c r="P86" s="89">
        <v>2</v>
      </c>
      <c r="Q86" s="92" t="s">
        <v>221</v>
      </c>
    </row>
    <row r="87" spans="2:17" ht="42.75" x14ac:dyDescent="0.2">
      <c r="B87" s="101">
        <v>79</v>
      </c>
      <c r="C87" s="83">
        <v>44350</v>
      </c>
      <c r="D87" s="84" t="s">
        <v>68</v>
      </c>
      <c r="E87" s="84" t="s">
        <v>222</v>
      </c>
      <c r="F87" s="102">
        <v>123</v>
      </c>
      <c r="G87" s="103" t="s">
        <v>31</v>
      </c>
      <c r="H87" s="84" t="s">
        <v>37</v>
      </c>
      <c r="I87" s="85" t="s">
        <v>70</v>
      </c>
      <c r="J87" s="85" t="s">
        <v>41</v>
      </c>
      <c r="K87" s="102" t="s">
        <v>70</v>
      </c>
      <c r="L87" s="84">
        <v>4</v>
      </c>
      <c r="M87" s="84">
        <v>2</v>
      </c>
      <c r="N87" s="86">
        <v>0.1</v>
      </c>
      <c r="O87" s="84">
        <v>15</v>
      </c>
      <c r="P87" s="84">
        <v>2</v>
      </c>
      <c r="Q87" s="87" t="s">
        <v>223</v>
      </c>
    </row>
    <row r="88" spans="2:17" ht="42.75" x14ac:dyDescent="0.2">
      <c r="B88" s="105">
        <v>80</v>
      </c>
      <c r="C88" s="88">
        <v>44350</v>
      </c>
      <c r="D88" s="89" t="s">
        <v>68</v>
      </c>
      <c r="E88" s="89" t="s">
        <v>224</v>
      </c>
      <c r="F88" s="106">
        <v>123</v>
      </c>
      <c r="G88" s="107" t="s">
        <v>31</v>
      </c>
      <c r="H88" s="89" t="s">
        <v>37</v>
      </c>
      <c r="I88" s="90" t="s">
        <v>70</v>
      </c>
      <c r="J88" s="90" t="s">
        <v>41</v>
      </c>
      <c r="K88" s="106" t="s">
        <v>70</v>
      </c>
      <c r="L88" s="89">
        <v>4</v>
      </c>
      <c r="M88" s="89">
        <v>2</v>
      </c>
      <c r="N88" s="91">
        <v>0.1</v>
      </c>
      <c r="O88" s="89">
        <v>15</v>
      </c>
      <c r="P88" s="89">
        <v>2</v>
      </c>
      <c r="Q88" s="92" t="s">
        <v>225</v>
      </c>
    </row>
    <row r="89" spans="2:17" ht="42.75" x14ac:dyDescent="0.2">
      <c r="B89" s="101">
        <v>81</v>
      </c>
      <c r="C89" s="83">
        <v>44350</v>
      </c>
      <c r="D89" s="84" t="s">
        <v>68</v>
      </c>
      <c r="E89" s="84" t="s">
        <v>226</v>
      </c>
      <c r="F89" s="102">
        <v>123</v>
      </c>
      <c r="G89" s="103" t="s">
        <v>31</v>
      </c>
      <c r="H89" s="84" t="s">
        <v>37</v>
      </c>
      <c r="I89" s="85" t="s">
        <v>70</v>
      </c>
      <c r="J89" s="85" t="s">
        <v>41</v>
      </c>
      <c r="K89" s="102" t="s">
        <v>70</v>
      </c>
      <c r="L89" s="84">
        <v>4</v>
      </c>
      <c r="M89" s="84">
        <v>2</v>
      </c>
      <c r="N89" s="86">
        <v>0.1</v>
      </c>
      <c r="O89" s="84">
        <v>15</v>
      </c>
      <c r="P89" s="84">
        <v>2</v>
      </c>
      <c r="Q89" s="87" t="s">
        <v>227</v>
      </c>
    </row>
    <row r="90" spans="2:17" ht="42.75" x14ac:dyDescent="0.2">
      <c r="B90" s="105">
        <v>82</v>
      </c>
      <c r="C90" s="88">
        <v>44350</v>
      </c>
      <c r="D90" s="89" t="s">
        <v>68</v>
      </c>
      <c r="E90" s="89" t="s">
        <v>228</v>
      </c>
      <c r="F90" s="106">
        <v>123</v>
      </c>
      <c r="G90" s="107" t="s">
        <v>31</v>
      </c>
      <c r="H90" s="89" t="s">
        <v>37</v>
      </c>
      <c r="I90" s="90" t="s">
        <v>70</v>
      </c>
      <c r="J90" s="90" t="s">
        <v>41</v>
      </c>
      <c r="K90" s="106" t="s">
        <v>70</v>
      </c>
      <c r="L90" s="89">
        <v>4</v>
      </c>
      <c r="M90" s="89">
        <v>2</v>
      </c>
      <c r="N90" s="91">
        <v>0.1</v>
      </c>
      <c r="O90" s="89">
        <v>15</v>
      </c>
      <c r="P90" s="89">
        <v>2</v>
      </c>
      <c r="Q90" s="92" t="s">
        <v>229</v>
      </c>
    </row>
    <row r="91" spans="2:17" ht="42.75" x14ac:dyDescent="0.2">
      <c r="B91" s="101">
        <v>83</v>
      </c>
      <c r="C91" s="83">
        <v>44350</v>
      </c>
      <c r="D91" s="84" t="s">
        <v>68</v>
      </c>
      <c r="E91" s="84" t="s">
        <v>230</v>
      </c>
      <c r="F91" s="102">
        <v>123</v>
      </c>
      <c r="G91" s="103" t="s">
        <v>31</v>
      </c>
      <c r="H91" s="84" t="s">
        <v>37</v>
      </c>
      <c r="I91" s="85" t="s">
        <v>70</v>
      </c>
      <c r="J91" s="85" t="s">
        <v>41</v>
      </c>
      <c r="K91" s="102" t="s">
        <v>70</v>
      </c>
      <c r="L91" s="84">
        <v>4</v>
      </c>
      <c r="M91" s="84">
        <v>2</v>
      </c>
      <c r="N91" s="86">
        <v>0.1</v>
      </c>
      <c r="O91" s="84">
        <v>15</v>
      </c>
      <c r="P91" s="84">
        <v>2</v>
      </c>
      <c r="Q91" s="87" t="s">
        <v>231</v>
      </c>
    </row>
    <row r="92" spans="2:17" ht="42.75" x14ac:dyDescent="0.2">
      <c r="B92" s="105">
        <v>84</v>
      </c>
      <c r="C92" s="88">
        <v>44350</v>
      </c>
      <c r="D92" s="89" t="s">
        <v>68</v>
      </c>
      <c r="E92" s="89" t="s">
        <v>232</v>
      </c>
      <c r="F92" s="106">
        <v>123</v>
      </c>
      <c r="G92" s="107" t="s">
        <v>31</v>
      </c>
      <c r="H92" s="89" t="s">
        <v>37</v>
      </c>
      <c r="I92" s="90" t="s">
        <v>70</v>
      </c>
      <c r="J92" s="90" t="s">
        <v>41</v>
      </c>
      <c r="K92" s="106" t="s">
        <v>70</v>
      </c>
      <c r="L92" s="89">
        <v>4</v>
      </c>
      <c r="M92" s="89">
        <v>2</v>
      </c>
      <c r="N92" s="91">
        <v>0.1</v>
      </c>
      <c r="O92" s="89">
        <v>15</v>
      </c>
      <c r="P92" s="89">
        <v>2</v>
      </c>
      <c r="Q92" s="92" t="s">
        <v>233</v>
      </c>
    </row>
    <row r="93" spans="2:17" ht="42.75" x14ac:dyDescent="0.2">
      <c r="B93" s="101">
        <v>85</v>
      </c>
      <c r="C93" s="83">
        <v>44350</v>
      </c>
      <c r="D93" s="84" t="s">
        <v>68</v>
      </c>
      <c r="E93" s="84" t="s">
        <v>234</v>
      </c>
      <c r="F93" s="102">
        <v>123</v>
      </c>
      <c r="G93" s="103" t="s">
        <v>31</v>
      </c>
      <c r="H93" s="84" t="s">
        <v>37</v>
      </c>
      <c r="I93" s="85" t="s">
        <v>70</v>
      </c>
      <c r="J93" s="85" t="s">
        <v>41</v>
      </c>
      <c r="K93" s="102" t="s">
        <v>70</v>
      </c>
      <c r="L93" s="84">
        <v>4</v>
      </c>
      <c r="M93" s="84">
        <v>2</v>
      </c>
      <c r="N93" s="86">
        <v>0.1</v>
      </c>
      <c r="O93" s="84">
        <v>15</v>
      </c>
      <c r="P93" s="84">
        <v>2</v>
      </c>
      <c r="Q93" s="87" t="s">
        <v>235</v>
      </c>
    </row>
    <row r="94" spans="2:17" ht="42.75" x14ac:dyDescent="0.2">
      <c r="B94" s="105">
        <v>86</v>
      </c>
      <c r="C94" s="88">
        <v>44350</v>
      </c>
      <c r="D94" s="89" t="s">
        <v>68</v>
      </c>
      <c r="E94" s="89" t="s">
        <v>236</v>
      </c>
      <c r="F94" s="106">
        <v>123</v>
      </c>
      <c r="G94" s="107" t="s">
        <v>31</v>
      </c>
      <c r="H94" s="89" t="s">
        <v>37</v>
      </c>
      <c r="I94" s="90" t="s">
        <v>70</v>
      </c>
      <c r="J94" s="90" t="s">
        <v>41</v>
      </c>
      <c r="K94" s="106" t="s">
        <v>70</v>
      </c>
      <c r="L94" s="89">
        <v>4</v>
      </c>
      <c r="M94" s="89">
        <v>2</v>
      </c>
      <c r="N94" s="91">
        <v>0.1</v>
      </c>
      <c r="O94" s="89">
        <v>15</v>
      </c>
      <c r="P94" s="89">
        <v>2</v>
      </c>
      <c r="Q94" s="92" t="s">
        <v>237</v>
      </c>
    </row>
    <row r="95" spans="2:17" ht="42.75" x14ac:dyDescent="0.2">
      <c r="B95" s="101">
        <v>87</v>
      </c>
      <c r="C95" s="83">
        <v>44350</v>
      </c>
      <c r="D95" s="84" t="s">
        <v>68</v>
      </c>
      <c r="E95" s="84" t="s">
        <v>238</v>
      </c>
      <c r="F95" s="102">
        <v>123</v>
      </c>
      <c r="G95" s="103" t="s">
        <v>31</v>
      </c>
      <c r="H95" s="84" t="s">
        <v>37</v>
      </c>
      <c r="I95" s="85" t="s">
        <v>70</v>
      </c>
      <c r="J95" s="85" t="s">
        <v>41</v>
      </c>
      <c r="K95" s="102" t="s">
        <v>70</v>
      </c>
      <c r="L95" s="84">
        <v>4</v>
      </c>
      <c r="M95" s="84">
        <v>2</v>
      </c>
      <c r="N95" s="86">
        <v>0.1</v>
      </c>
      <c r="O95" s="84">
        <v>15</v>
      </c>
      <c r="P95" s="84">
        <v>2</v>
      </c>
      <c r="Q95" s="87" t="s">
        <v>239</v>
      </c>
    </row>
    <row r="96" spans="2:17" ht="42.75" x14ac:dyDescent="0.2">
      <c r="B96" s="105">
        <v>88</v>
      </c>
      <c r="C96" s="88">
        <v>44350</v>
      </c>
      <c r="D96" s="89" t="s">
        <v>68</v>
      </c>
      <c r="E96" s="89" t="s">
        <v>240</v>
      </c>
      <c r="F96" s="106">
        <v>123</v>
      </c>
      <c r="G96" s="107" t="s">
        <v>31</v>
      </c>
      <c r="H96" s="89" t="s">
        <v>37</v>
      </c>
      <c r="I96" s="90" t="s">
        <v>70</v>
      </c>
      <c r="J96" s="90" t="s">
        <v>41</v>
      </c>
      <c r="K96" s="106" t="s">
        <v>70</v>
      </c>
      <c r="L96" s="89">
        <v>4</v>
      </c>
      <c r="M96" s="89">
        <v>2</v>
      </c>
      <c r="N96" s="91">
        <v>0.1</v>
      </c>
      <c r="O96" s="89">
        <v>15</v>
      </c>
      <c r="P96" s="89">
        <v>2</v>
      </c>
      <c r="Q96" s="92" t="s">
        <v>241</v>
      </c>
    </row>
    <row r="97" spans="2:17" ht="42.75" x14ac:dyDescent="0.2">
      <c r="B97" s="101">
        <v>89</v>
      </c>
      <c r="C97" s="83">
        <v>44350</v>
      </c>
      <c r="D97" s="84" t="s">
        <v>68</v>
      </c>
      <c r="E97" s="84" t="s">
        <v>242</v>
      </c>
      <c r="F97" s="102">
        <v>123</v>
      </c>
      <c r="G97" s="103" t="s">
        <v>31</v>
      </c>
      <c r="H97" s="84" t="s">
        <v>37</v>
      </c>
      <c r="I97" s="85" t="s">
        <v>70</v>
      </c>
      <c r="J97" s="85" t="s">
        <v>41</v>
      </c>
      <c r="K97" s="102" t="s">
        <v>70</v>
      </c>
      <c r="L97" s="84">
        <v>4</v>
      </c>
      <c r="M97" s="84">
        <v>2</v>
      </c>
      <c r="N97" s="86">
        <v>0.1</v>
      </c>
      <c r="O97" s="84">
        <v>15</v>
      </c>
      <c r="P97" s="84">
        <v>2</v>
      </c>
      <c r="Q97" s="87" t="s">
        <v>243</v>
      </c>
    </row>
    <row r="98" spans="2:17" ht="42.75" x14ac:dyDescent="0.2">
      <c r="B98" s="105">
        <v>90</v>
      </c>
      <c r="C98" s="88">
        <v>44350</v>
      </c>
      <c r="D98" s="89" t="s">
        <v>68</v>
      </c>
      <c r="E98" s="89" t="s">
        <v>244</v>
      </c>
      <c r="F98" s="106">
        <v>123</v>
      </c>
      <c r="G98" s="107" t="s">
        <v>31</v>
      </c>
      <c r="H98" s="89" t="s">
        <v>37</v>
      </c>
      <c r="I98" s="90" t="s">
        <v>70</v>
      </c>
      <c r="J98" s="90" t="s">
        <v>41</v>
      </c>
      <c r="K98" s="106" t="s">
        <v>70</v>
      </c>
      <c r="L98" s="89">
        <v>4</v>
      </c>
      <c r="M98" s="89">
        <v>2</v>
      </c>
      <c r="N98" s="91">
        <v>0.1</v>
      </c>
      <c r="O98" s="89">
        <v>15</v>
      </c>
      <c r="P98" s="89">
        <v>2</v>
      </c>
      <c r="Q98" s="92" t="s">
        <v>245</v>
      </c>
    </row>
    <row r="99" spans="2:17" ht="42.75" x14ac:dyDescent="0.2">
      <c r="B99" s="101">
        <v>91</v>
      </c>
      <c r="C99" s="83">
        <v>44350</v>
      </c>
      <c r="D99" s="84" t="s">
        <v>68</v>
      </c>
      <c r="E99" s="84" t="s">
        <v>246</v>
      </c>
      <c r="F99" s="102">
        <v>123</v>
      </c>
      <c r="G99" s="103" t="s">
        <v>31</v>
      </c>
      <c r="H99" s="84" t="s">
        <v>37</v>
      </c>
      <c r="I99" s="85" t="s">
        <v>70</v>
      </c>
      <c r="J99" s="85" t="s">
        <v>41</v>
      </c>
      <c r="K99" s="102" t="s">
        <v>70</v>
      </c>
      <c r="L99" s="84">
        <v>4</v>
      </c>
      <c r="M99" s="84">
        <v>2</v>
      </c>
      <c r="N99" s="86">
        <v>0.1</v>
      </c>
      <c r="O99" s="84">
        <v>15</v>
      </c>
      <c r="P99" s="84">
        <v>2</v>
      </c>
      <c r="Q99" s="87" t="s">
        <v>247</v>
      </c>
    </row>
    <row r="100" spans="2:17" ht="42.75" x14ac:dyDescent="0.2">
      <c r="B100" s="105">
        <v>92</v>
      </c>
      <c r="C100" s="88">
        <v>44350</v>
      </c>
      <c r="D100" s="89" t="s">
        <v>68</v>
      </c>
      <c r="E100" s="89" t="s">
        <v>248</v>
      </c>
      <c r="F100" s="106">
        <v>123</v>
      </c>
      <c r="G100" s="107" t="s">
        <v>31</v>
      </c>
      <c r="H100" s="89" t="s">
        <v>37</v>
      </c>
      <c r="I100" s="90" t="s">
        <v>70</v>
      </c>
      <c r="J100" s="90" t="s">
        <v>41</v>
      </c>
      <c r="K100" s="106" t="s">
        <v>70</v>
      </c>
      <c r="L100" s="89">
        <v>4</v>
      </c>
      <c r="M100" s="89">
        <v>2</v>
      </c>
      <c r="N100" s="91">
        <v>0.1</v>
      </c>
      <c r="O100" s="89">
        <v>15</v>
      </c>
      <c r="P100" s="89">
        <v>2</v>
      </c>
      <c r="Q100" s="92" t="s">
        <v>249</v>
      </c>
    </row>
    <row r="101" spans="2:17" ht="42.75" x14ac:dyDescent="0.2">
      <c r="B101" s="101">
        <v>93</v>
      </c>
      <c r="C101" s="83">
        <v>44350</v>
      </c>
      <c r="D101" s="84" t="s">
        <v>68</v>
      </c>
      <c r="E101" s="84" t="s">
        <v>250</v>
      </c>
      <c r="F101" s="102">
        <v>123</v>
      </c>
      <c r="G101" s="103" t="s">
        <v>31</v>
      </c>
      <c r="H101" s="84" t="s">
        <v>37</v>
      </c>
      <c r="I101" s="85" t="s">
        <v>70</v>
      </c>
      <c r="J101" s="85" t="s">
        <v>41</v>
      </c>
      <c r="K101" s="102" t="s">
        <v>70</v>
      </c>
      <c r="L101" s="84">
        <v>4</v>
      </c>
      <c r="M101" s="84">
        <v>2</v>
      </c>
      <c r="N101" s="86">
        <v>0.1</v>
      </c>
      <c r="O101" s="84">
        <v>15</v>
      </c>
      <c r="P101" s="84">
        <v>2</v>
      </c>
      <c r="Q101" s="87" t="s">
        <v>251</v>
      </c>
    </row>
    <row r="102" spans="2:17" ht="42.75" x14ac:dyDescent="0.2">
      <c r="B102" s="105">
        <v>94</v>
      </c>
      <c r="C102" s="88">
        <v>44350</v>
      </c>
      <c r="D102" s="89" t="s">
        <v>68</v>
      </c>
      <c r="E102" s="89" t="s">
        <v>252</v>
      </c>
      <c r="F102" s="106">
        <v>123</v>
      </c>
      <c r="G102" s="107" t="s">
        <v>31</v>
      </c>
      <c r="H102" s="89" t="s">
        <v>37</v>
      </c>
      <c r="I102" s="90" t="s">
        <v>70</v>
      </c>
      <c r="J102" s="90" t="s">
        <v>41</v>
      </c>
      <c r="K102" s="106" t="s">
        <v>70</v>
      </c>
      <c r="L102" s="89">
        <v>4</v>
      </c>
      <c r="M102" s="89">
        <v>2</v>
      </c>
      <c r="N102" s="91">
        <v>0.1</v>
      </c>
      <c r="O102" s="89">
        <v>15</v>
      </c>
      <c r="P102" s="89">
        <v>2</v>
      </c>
      <c r="Q102" s="92" t="s">
        <v>253</v>
      </c>
    </row>
    <row r="103" spans="2:17" ht="42.75" x14ac:dyDescent="0.2">
      <c r="B103" s="101">
        <v>95</v>
      </c>
      <c r="C103" s="83">
        <v>44350</v>
      </c>
      <c r="D103" s="84" t="s">
        <v>68</v>
      </c>
      <c r="E103" s="84" t="s">
        <v>254</v>
      </c>
      <c r="F103" s="102">
        <v>123</v>
      </c>
      <c r="G103" s="103" t="s">
        <v>31</v>
      </c>
      <c r="H103" s="84" t="s">
        <v>37</v>
      </c>
      <c r="I103" s="85" t="s">
        <v>70</v>
      </c>
      <c r="J103" s="85" t="s">
        <v>41</v>
      </c>
      <c r="K103" s="102" t="s">
        <v>70</v>
      </c>
      <c r="L103" s="84">
        <v>4</v>
      </c>
      <c r="M103" s="84">
        <v>2</v>
      </c>
      <c r="N103" s="86">
        <v>0.1</v>
      </c>
      <c r="O103" s="84">
        <v>15</v>
      </c>
      <c r="P103" s="84">
        <v>2</v>
      </c>
      <c r="Q103" s="87" t="s">
        <v>255</v>
      </c>
    </row>
    <row r="104" spans="2:17" ht="42.75" x14ac:dyDescent="0.2">
      <c r="B104" s="105">
        <v>96</v>
      </c>
      <c r="C104" s="88">
        <v>44350</v>
      </c>
      <c r="D104" s="89" t="s">
        <v>68</v>
      </c>
      <c r="E104" s="89" t="s">
        <v>256</v>
      </c>
      <c r="F104" s="106">
        <v>123</v>
      </c>
      <c r="G104" s="107" t="s">
        <v>31</v>
      </c>
      <c r="H104" s="89" t="s">
        <v>37</v>
      </c>
      <c r="I104" s="90" t="s">
        <v>70</v>
      </c>
      <c r="J104" s="90" t="s">
        <v>41</v>
      </c>
      <c r="K104" s="106" t="s">
        <v>70</v>
      </c>
      <c r="L104" s="89">
        <v>4</v>
      </c>
      <c r="M104" s="89">
        <v>2</v>
      </c>
      <c r="N104" s="91">
        <v>0.1</v>
      </c>
      <c r="O104" s="89">
        <v>15</v>
      </c>
      <c r="P104" s="89">
        <v>2</v>
      </c>
      <c r="Q104" s="92" t="s">
        <v>257</v>
      </c>
    </row>
    <row r="105" spans="2:17" ht="42.75" x14ac:dyDescent="0.2">
      <c r="B105" s="101">
        <v>97</v>
      </c>
      <c r="C105" s="83">
        <v>44350</v>
      </c>
      <c r="D105" s="84" t="s">
        <v>68</v>
      </c>
      <c r="E105" s="84" t="s">
        <v>258</v>
      </c>
      <c r="F105" s="102">
        <v>123</v>
      </c>
      <c r="G105" s="103" t="s">
        <v>31</v>
      </c>
      <c r="H105" s="84" t="s">
        <v>37</v>
      </c>
      <c r="I105" s="85" t="s">
        <v>70</v>
      </c>
      <c r="J105" s="85" t="s">
        <v>41</v>
      </c>
      <c r="K105" s="102" t="s">
        <v>70</v>
      </c>
      <c r="L105" s="84">
        <v>4</v>
      </c>
      <c r="M105" s="84">
        <v>2</v>
      </c>
      <c r="N105" s="86">
        <v>0.1</v>
      </c>
      <c r="O105" s="84">
        <v>15</v>
      </c>
      <c r="P105" s="84">
        <v>2</v>
      </c>
      <c r="Q105" s="87" t="s">
        <v>259</v>
      </c>
    </row>
    <row r="106" spans="2:17" ht="42.75" x14ac:dyDescent="0.2">
      <c r="B106" s="105">
        <v>98</v>
      </c>
      <c r="C106" s="88">
        <v>44350</v>
      </c>
      <c r="D106" s="89" t="s">
        <v>68</v>
      </c>
      <c r="E106" s="89" t="s">
        <v>260</v>
      </c>
      <c r="F106" s="106">
        <v>123</v>
      </c>
      <c r="G106" s="107" t="s">
        <v>31</v>
      </c>
      <c r="H106" s="89" t="s">
        <v>37</v>
      </c>
      <c r="I106" s="90" t="s">
        <v>70</v>
      </c>
      <c r="J106" s="90" t="s">
        <v>41</v>
      </c>
      <c r="K106" s="106" t="s">
        <v>70</v>
      </c>
      <c r="L106" s="89">
        <v>4</v>
      </c>
      <c r="M106" s="89">
        <v>2</v>
      </c>
      <c r="N106" s="91">
        <v>0.1</v>
      </c>
      <c r="O106" s="89">
        <v>15</v>
      </c>
      <c r="P106" s="89">
        <v>2</v>
      </c>
      <c r="Q106" s="92" t="s">
        <v>261</v>
      </c>
    </row>
    <row r="107" spans="2:17" ht="42.75" x14ac:dyDescent="0.2">
      <c r="B107" s="101">
        <v>99</v>
      </c>
      <c r="C107" s="83">
        <v>44350</v>
      </c>
      <c r="D107" s="84" t="s">
        <v>68</v>
      </c>
      <c r="E107" s="84" t="s">
        <v>262</v>
      </c>
      <c r="F107" s="102">
        <v>123</v>
      </c>
      <c r="G107" s="103" t="s">
        <v>31</v>
      </c>
      <c r="H107" s="84" t="s">
        <v>37</v>
      </c>
      <c r="I107" s="85" t="s">
        <v>70</v>
      </c>
      <c r="J107" s="85" t="s">
        <v>41</v>
      </c>
      <c r="K107" s="102" t="s">
        <v>70</v>
      </c>
      <c r="L107" s="84">
        <v>4</v>
      </c>
      <c r="M107" s="84">
        <v>2</v>
      </c>
      <c r="N107" s="86">
        <v>0.1</v>
      </c>
      <c r="O107" s="84">
        <v>15</v>
      </c>
      <c r="P107" s="84">
        <v>2</v>
      </c>
      <c r="Q107" s="87" t="s">
        <v>263</v>
      </c>
    </row>
    <row r="108" spans="2:17" ht="42.75" x14ac:dyDescent="0.2">
      <c r="B108" s="105">
        <v>100</v>
      </c>
      <c r="C108" s="88">
        <v>44350</v>
      </c>
      <c r="D108" s="89" t="s">
        <v>68</v>
      </c>
      <c r="E108" s="89" t="s">
        <v>264</v>
      </c>
      <c r="F108" s="106">
        <v>123</v>
      </c>
      <c r="G108" s="107" t="s">
        <v>31</v>
      </c>
      <c r="H108" s="89" t="s">
        <v>37</v>
      </c>
      <c r="I108" s="90" t="s">
        <v>70</v>
      </c>
      <c r="J108" s="90" t="s">
        <v>41</v>
      </c>
      <c r="K108" s="106" t="s">
        <v>70</v>
      </c>
      <c r="L108" s="89">
        <v>4</v>
      </c>
      <c r="M108" s="89">
        <v>2</v>
      </c>
      <c r="N108" s="91">
        <v>0.1</v>
      </c>
      <c r="O108" s="89">
        <v>15</v>
      </c>
      <c r="P108" s="89">
        <v>2</v>
      </c>
      <c r="Q108" s="92" t="s">
        <v>265</v>
      </c>
    </row>
    <row r="109" spans="2:17" ht="42.75" x14ac:dyDescent="0.2">
      <c r="B109" s="101">
        <v>101</v>
      </c>
      <c r="C109" s="83">
        <v>44350</v>
      </c>
      <c r="D109" s="84" t="s">
        <v>68</v>
      </c>
      <c r="E109" s="84" t="s">
        <v>266</v>
      </c>
      <c r="F109" s="102">
        <v>123</v>
      </c>
      <c r="G109" s="103" t="s">
        <v>31</v>
      </c>
      <c r="H109" s="84" t="s">
        <v>37</v>
      </c>
      <c r="I109" s="85" t="s">
        <v>70</v>
      </c>
      <c r="J109" s="85" t="s">
        <v>41</v>
      </c>
      <c r="K109" s="102" t="s">
        <v>70</v>
      </c>
      <c r="L109" s="84">
        <v>4</v>
      </c>
      <c r="M109" s="84">
        <v>2</v>
      </c>
      <c r="N109" s="86">
        <v>0.1</v>
      </c>
      <c r="O109" s="84">
        <v>15</v>
      </c>
      <c r="P109" s="84">
        <v>2</v>
      </c>
      <c r="Q109" s="87" t="s">
        <v>267</v>
      </c>
    </row>
    <row r="110" spans="2:17" ht="42.75" x14ac:dyDescent="0.2">
      <c r="B110" s="105">
        <v>102</v>
      </c>
      <c r="C110" s="88">
        <v>44350</v>
      </c>
      <c r="D110" s="89" t="s">
        <v>68</v>
      </c>
      <c r="E110" s="89" t="s">
        <v>268</v>
      </c>
      <c r="F110" s="106">
        <v>123</v>
      </c>
      <c r="G110" s="107" t="s">
        <v>31</v>
      </c>
      <c r="H110" s="89" t="s">
        <v>37</v>
      </c>
      <c r="I110" s="90" t="s">
        <v>70</v>
      </c>
      <c r="J110" s="90" t="s">
        <v>41</v>
      </c>
      <c r="K110" s="106" t="s">
        <v>70</v>
      </c>
      <c r="L110" s="89">
        <v>4</v>
      </c>
      <c r="M110" s="89">
        <v>2</v>
      </c>
      <c r="N110" s="91">
        <v>0.1</v>
      </c>
      <c r="O110" s="89">
        <v>15</v>
      </c>
      <c r="P110" s="89">
        <v>2</v>
      </c>
      <c r="Q110" s="92" t="s">
        <v>269</v>
      </c>
    </row>
    <row r="111" spans="2:17" ht="42.75" x14ac:dyDescent="0.2">
      <c r="B111" s="101">
        <v>103</v>
      </c>
      <c r="C111" s="83">
        <v>44350</v>
      </c>
      <c r="D111" s="84" t="s">
        <v>68</v>
      </c>
      <c r="E111" s="84" t="s">
        <v>270</v>
      </c>
      <c r="F111" s="102">
        <v>123</v>
      </c>
      <c r="G111" s="103" t="s">
        <v>31</v>
      </c>
      <c r="H111" s="84" t="s">
        <v>37</v>
      </c>
      <c r="I111" s="85" t="s">
        <v>70</v>
      </c>
      <c r="J111" s="85" t="s">
        <v>41</v>
      </c>
      <c r="K111" s="102" t="s">
        <v>70</v>
      </c>
      <c r="L111" s="84">
        <v>4</v>
      </c>
      <c r="M111" s="84">
        <v>2</v>
      </c>
      <c r="N111" s="86">
        <v>0.1</v>
      </c>
      <c r="O111" s="84">
        <v>15</v>
      </c>
      <c r="P111" s="84">
        <v>2</v>
      </c>
      <c r="Q111" s="87" t="s">
        <v>271</v>
      </c>
    </row>
    <row r="112" spans="2:17" ht="42.75" x14ac:dyDescent="0.2">
      <c r="B112" s="105">
        <v>104</v>
      </c>
      <c r="C112" s="88">
        <v>44350</v>
      </c>
      <c r="D112" s="89" t="s">
        <v>68</v>
      </c>
      <c r="E112" s="89" t="s">
        <v>272</v>
      </c>
      <c r="F112" s="106">
        <v>123</v>
      </c>
      <c r="G112" s="107" t="s">
        <v>31</v>
      </c>
      <c r="H112" s="89" t="s">
        <v>37</v>
      </c>
      <c r="I112" s="90" t="s">
        <v>70</v>
      </c>
      <c r="J112" s="90" t="s">
        <v>41</v>
      </c>
      <c r="K112" s="106" t="s">
        <v>70</v>
      </c>
      <c r="L112" s="89">
        <v>4</v>
      </c>
      <c r="M112" s="89">
        <v>2</v>
      </c>
      <c r="N112" s="91">
        <v>0.1</v>
      </c>
      <c r="O112" s="89">
        <v>15</v>
      </c>
      <c r="P112" s="89">
        <v>2</v>
      </c>
      <c r="Q112" s="92" t="s">
        <v>273</v>
      </c>
    </row>
    <row r="113" spans="2:17" ht="42.75" x14ac:dyDescent="0.2">
      <c r="B113" s="101">
        <v>105</v>
      </c>
      <c r="C113" s="83">
        <v>44350</v>
      </c>
      <c r="D113" s="84" t="s">
        <v>68</v>
      </c>
      <c r="E113" s="84" t="s">
        <v>274</v>
      </c>
      <c r="F113" s="102">
        <v>123</v>
      </c>
      <c r="G113" s="103" t="s">
        <v>31</v>
      </c>
      <c r="H113" s="84" t="s">
        <v>37</v>
      </c>
      <c r="I113" s="85" t="s">
        <v>70</v>
      </c>
      <c r="J113" s="85" t="s">
        <v>41</v>
      </c>
      <c r="K113" s="102" t="s">
        <v>70</v>
      </c>
      <c r="L113" s="84">
        <v>4</v>
      </c>
      <c r="M113" s="84">
        <v>2</v>
      </c>
      <c r="N113" s="86">
        <v>0.1</v>
      </c>
      <c r="O113" s="84">
        <v>15</v>
      </c>
      <c r="P113" s="84">
        <v>2</v>
      </c>
      <c r="Q113" s="87" t="s">
        <v>275</v>
      </c>
    </row>
    <row r="114" spans="2:17" ht="42.75" x14ac:dyDescent="0.2">
      <c r="B114" s="105">
        <v>106</v>
      </c>
      <c r="C114" s="88">
        <v>44350</v>
      </c>
      <c r="D114" s="89" t="s">
        <v>68</v>
      </c>
      <c r="E114" s="89" t="s">
        <v>276</v>
      </c>
      <c r="F114" s="106">
        <v>123</v>
      </c>
      <c r="G114" s="107" t="s">
        <v>31</v>
      </c>
      <c r="H114" s="89" t="s">
        <v>37</v>
      </c>
      <c r="I114" s="90" t="s">
        <v>70</v>
      </c>
      <c r="J114" s="90" t="s">
        <v>41</v>
      </c>
      <c r="K114" s="106" t="s">
        <v>70</v>
      </c>
      <c r="L114" s="89">
        <v>4</v>
      </c>
      <c r="M114" s="89">
        <v>2</v>
      </c>
      <c r="N114" s="91">
        <v>0.1</v>
      </c>
      <c r="O114" s="89">
        <v>15</v>
      </c>
      <c r="P114" s="89">
        <v>2</v>
      </c>
      <c r="Q114" s="92" t="s">
        <v>277</v>
      </c>
    </row>
    <row r="115" spans="2:17" ht="42.75" x14ac:dyDescent="0.2">
      <c r="B115" s="101">
        <v>107</v>
      </c>
      <c r="C115" s="83">
        <v>44350</v>
      </c>
      <c r="D115" s="84" t="s">
        <v>68</v>
      </c>
      <c r="E115" s="84" t="s">
        <v>278</v>
      </c>
      <c r="F115" s="102">
        <v>123</v>
      </c>
      <c r="G115" s="103" t="s">
        <v>31</v>
      </c>
      <c r="H115" s="84" t="s">
        <v>37</v>
      </c>
      <c r="I115" s="85" t="s">
        <v>70</v>
      </c>
      <c r="J115" s="85" t="s">
        <v>41</v>
      </c>
      <c r="K115" s="102" t="s">
        <v>70</v>
      </c>
      <c r="L115" s="84">
        <v>4</v>
      </c>
      <c r="M115" s="84">
        <v>2</v>
      </c>
      <c r="N115" s="86">
        <v>0.1</v>
      </c>
      <c r="O115" s="84">
        <v>15</v>
      </c>
      <c r="P115" s="84">
        <v>2</v>
      </c>
      <c r="Q115" s="87" t="s">
        <v>279</v>
      </c>
    </row>
    <row r="116" spans="2:17" ht="42.75" x14ac:dyDescent="0.2">
      <c r="B116" s="105">
        <v>108</v>
      </c>
      <c r="C116" s="88">
        <v>44350</v>
      </c>
      <c r="D116" s="89" t="s">
        <v>68</v>
      </c>
      <c r="E116" s="89" t="s">
        <v>280</v>
      </c>
      <c r="F116" s="106">
        <v>123</v>
      </c>
      <c r="G116" s="107" t="s">
        <v>31</v>
      </c>
      <c r="H116" s="89" t="s">
        <v>37</v>
      </c>
      <c r="I116" s="90" t="s">
        <v>70</v>
      </c>
      <c r="J116" s="90" t="s">
        <v>41</v>
      </c>
      <c r="K116" s="106" t="s">
        <v>70</v>
      </c>
      <c r="L116" s="89">
        <v>4</v>
      </c>
      <c r="M116" s="89">
        <v>2</v>
      </c>
      <c r="N116" s="91">
        <v>0.1</v>
      </c>
      <c r="O116" s="89">
        <v>15</v>
      </c>
      <c r="P116" s="89">
        <v>2</v>
      </c>
      <c r="Q116" s="92" t="s">
        <v>281</v>
      </c>
    </row>
    <row r="117" spans="2:17" ht="42.75" x14ac:dyDescent="0.2">
      <c r="B117" s="101">
        <v>109</v>
      </c>
      <c r="C117" s="83">
        <v>44350</v>
      </c>
      <c r="D117" s="84" t="s">
        <v>68</v>
      </c>
      <c r="E117" s="84" t="s">
        <v>282</v>
      </c>
      <c r="F117" s="102">
        <v>123</v>
      </c>
      <c r="G117" s="103" t="s">
        <v>31</v>
      </c>
      <c r="H117" s="84" t="s">
        <v>37</v>
      </c>
      <c r="I117" s="85" t="s">
        <v>70</v>
      </c>
      <c r="J117" s="85" t="s">
        <v>41</v>
      </c>
      <c r="K117" s="102" t="s">
        <v>70</v>
      </c>
      <c r="L117" s="84">
        <v>4</v>
      </c>
      <c r="M117" s="84">
        <v>2</v>
      </c>
      <c r="N117" s="86">
        <v>0.1</v>
      </c>
      <c r="O117" s="84">
        <v>15</v>
      </c>
      <c r="P117" s="84">
        <v>2</v>
      </c>
      <c r="Q117" s="87" t="s">
        <v>283</v>
      </c>
    </row>
    <row r="118" spans="2:17" ht="42.75" x14ac:dyDescent="0.2">
      <c r="B118" s="105">
        <v>110</v>
      </c>
      <c r="C118" s="88">
        <v>44350</v>
      </c>
      <c r="D118" s="89" t="s">
        <v>68</v>
      </c>
      <c r="E118" s="89" t="s">
        <v>284</v>
      </c>
      <c r="F118" s="106">
        <v>123</v>
      </c>
      <c r="G118" s="107" t="s">
        <v>31</v>
      </c>
      <c r="H118" s="89" t="s">
        <v>37</v>
      </c>
      <c r="I118" s="90" t="s">
        <v>70</v>
      </c>
      <c r="J118" s="90" t="s">
        <v>41</v>
      </c>
      <c r="K118" s="106" t="s">
        <v>70</v>
      </c>
      <c r="L118" s="89">
        <v>4</v>
      </c>
      <c r="M118" s="89">
        <v>2</v>
      </c>
      <c r="N118" s="91">
        <v>0.1</v>
      </c>
      <c r="O118" s="89">
        <v>15</v>
      </c>
      <c r="P118" s="89">
        <v>2</v>
      </c>
      <c r="Q118" s="92" t="s">
        <v>285</v>
      </c>
    </row>
    <row r="119" spans="2:17" ht="42.75" x14ac:dyDescent="0.2">
      <c r="B119" s="101">
        <v>111</v>
      </c>
      <c r="C119" s="83">
        <v>44350</v>
      </c>
      <c r="D119" s="84" t="s">
        <v>68</v>
      </c>
      <c r="E119" s="84" t="s">
        <v>286</v>
      </c>
      <c r="F119" s="102">
        <v>123</v>
      </c>
      <c r="G119" s="103" t="s">
        <v>31</v>
      </c>
      <c r="H119" s="84" t="s">
        <v>37</v>
      </c>
      <c r="I119" s="85" t="s">
        <v>70</v>
      </c>
      <c r="J119" s="85" t="s">
        <v>41</v>
      </c>
      <c r="K119" s="102" t="s">
        <v>70</v>
      </c>
      <c r="L119" s="84">
        <v>4</v>
      </c>
      <c r="M119" s="84">
        <v>2</v>
      </c>
      <c r="N119" s="86">
        <v>0.1</v>
      </c>
      <c r="O119" s="84">
        <v>15</v>
      </c>
      <c r="P119" s="84">
        <v>2</v>
      </c>
      <c r="Q119" s="87" t="s">
        <v>287</v>
      </c>
    </row>
    <row r="120" spans="2:17" x14ac:dyDescent="0.2">
      <c r="B120" s="93"/>
      <c r="C120" s="93"/>
      <c r="D120" s="93"/>
      <c r="E120" s="93"/>
      <c r="F120" s="93"/>
      <c r="G120" s="93"/>
      <c r="H120" s="93"/>
      <c r="I120" s="93"/>
      <c r="J120" s="93"/>
      <c r="K120" s="93"/>
      <c r="L120" s="93"/>
      <c r="M120" s="93"/>
      <c r="N120" s="93"/>
      <c r="O120" s="93"/>
      <c r="P120" s="93"/>
      <c r="Q120" s="93"/>
    </row>
    <row r="121" spans="2:17" x14ac:dyDescent="0.2">
      <c r="B121" s="93"/>
      <c r="C121" s="93"/>
      <c r="D121" s="93"/>
      <c r="E121" s="93"/>
      <c r="F121" s="93"/>
      <c r="G121" s="93"/>
      <c r="H121" s="93"/>
      <c r="I121" s="93"/>
      <c r="J121" s="93"/>
      <c r="K121" s="93"/>
      <c r="L121" s="93"/>
      <c r="M121" s="93"/>
      <c r="N121" s="93"/>
      <c r="O121" s="93"/>
      <c r="P121" s="93"/>
      <c r="Q121" s="93"/>
    </row>
    <row r="122" spans="2:17" x14ac:dyDescent="0.2">
      <c r="B122" s="93"/>
      <c r="C122" s="93"/>
      <c r="D122" s="93"/>
      <c r="E122" s="93"/>
      <c r="F122" s="93"/>
      <c r="G122" s="93"/>
      <c r="H122" s="93"/>
      <c r="I122" s="93"/>
      <c r="J122" s="93"/>
      <c r="K122" s="93"/>
      <c r="L122" s="93"/>
      <c r="M122" s="93"/>
      <c r="N122" s="93"/>
      <c r="O122" s="93"/>
      <c r="P122" s="93"/>
      <c r="Q122" s="93"/>
    </row>
    <row r="123" spans="2:17" x14ac:dyDescent="0.2">
      <c r="B123" s="93"/>
      <c r="C123" s="93"/>
      <c r="D123" s="93"/>
      <c r="E123" s="93"/>
      <c r="F123" s="93"/>
      <c r="G123" s="93"/>
      <c r="H123" s="93"/>
      <c r="I123" s="93"/>
      <c r="J123" s="93"/>
      <c r="K123" s="93"/>
      <c r="L123" s="93"/>
      <c r="M123" s="93"/>
      <c r="N123" s="93"/>
      <c r="O123" s="93"/>
      <c r="P123" s="93"/>
      <c r="Q123" s="93"/>
    </row>
    <row r="124" spans="2:17" x14ac:dyDescent="0.2">
      <c r="B124" s="93"/>
      <c r="C124" s="93"/>
      <c r="D124" s="93"/>
      <c r="E124" s="93"/>
      <c r="F124" s="93"/>
      <c r="G124" s="93"/>
      <c r="H124" s="93"/>
      <c r="I124" s="93"/>
      <c r="J124" s="93"/>
      <c r="K124" s="93"/>
      <c r="L124" s="93"/>
      <c r="M124" s="93"/>
      <c r="N124" s="93"/>
      <c r="O124" s="93"/>
      <c r="P124" s="93"/>
      <c r="Q124" s="93"/>
    </row>
    <row r="125" spans="2:17" x14ac:dyDescent="0.2">
      <c r="B125" s="93"/>
      <c r="C125" s="93"/>
      <c r="D125" s="93"/>
      <c r="E125" s="93"/>
      <c r="F125" s="93"/>
      <c r="G125" s="93"/>
      <c r="H125" s="93"/>
      <c r="I125" s="93"/>
      <c r="J125" s="93"/>
      <c r="K125" s="93"/>
      <c r="L125" s="93"/>
      <c r="M125" s="93"/>
      <c r="N125" s="93"/>
      <c r="O125" s="93"/>
      <c r="P125" s="93"/>
      <c r="Q125" s="93"/>
    </row>
    <row r="126" spans="2:17" x14ac:dyDescent="0.2">
      <c r="B126" s="93"/>
      <c r="C126" s="93"/>
      <c r="D126" s="93"/>
      <c r="E126" s="93"/>
      <c r="F126" s="93"/>
      <c r="G126" s="93"/>
      <c r="H126" s="93"/>
      <c r="I126" s="93"/>
      <c r="J126" s="93"/>
      <c r="K126" s="93"/>
      <c r="L126" s="93"/>
      <c r="M126" s="93"/>
      <c r="N126" s="93"/>
      <c r="O126" s="93"/>
      <c r="P126" s="93"/>
      <c r="Q126" s="93"/>
    </row>
    <row r="127" spans="2:17" x14ac:dyDescent="0.2">
      <c r="B127" s="93"/>
      <c r="C127" s="93"/>
      <c r="D127" s="93"/>
      <c r="E127" s="93"/>
      <c r="F127" s="93"/>
      <c r="G127" s="93"/>
      <c r="H127" s="93"/>
      <c r="I127" s="93"/>
      <c r="J127" s="93"/>
      <c r="K127" s="93"/>
      <c r="L127" s="93"/>
      <c r="M127" s="93"/>
      <c r="N127" s="93"/>
      <c r="O127" s="93"/>
      <c r="P127" s="93"/>
      <c r="Q127" s="93"/>
    </row>
    <row r="128" spans="2:17" x14ac:dyDescent="0.2">
      <c r="B128" s="93"/>
      <c r="C128" s="93"/>
      <c r="D128" s="93"/>
      <c r="E128" s="93"/>
      <c r="F128" s="93"/>
      <c r="G128" s="93"/>
      <c r="H128" s="93"/>
      <c r="I128" s="93"/>
      <c r="J128" s="93"/>
      <c r="K128" s="93"/>
      <c r="L128" s="93"/>
      <c r="M128" s="93"/>
      <c r="N128" s="93"/>
      <c r="O128" s="93"/>
      <c r="P128" s="93"/>
      <c r="Q128" s="93"/>
    </row>
    <row r="129" s="93" customFormat="1" x14ac:dyDescent="0.2"/>
    <row r="130" s="93" customFormat="1" x14ac:dyDescent="0.2"/>
    <row r="131" s="93" customFormat="1" x14ac:dyDescent="0.2"/>
    <row r="132" s="93" customFormat="1" x14ac:dyDescent="0.2"/>
    <row r="133" s="93" customFormat="1" x14ac:dyDescent="0.2"/>
    <row r="134" s="93" customFormat="1" x14ac:dyDescent="0.2"/>
    <row r="135" s="93" customFormat="1" x14ac:dyDescent="0.2"/>
    <row r="136" s="93" customFormat="1" x14ac:dyDescent="0.2"/>
  </sheetData>
  <sheetProtection insertRows="0" deleteRows="0"/>
  <autoFilter ref="B8:Q119" xr:uid="{656388E4-D05D-43E1-83DE-EA71C89D8B9D}"/>
  <phoneticPr fontId="8" type="noConversion"/>
  <conditionalFormatting sqref="H5">
    <cfRule type="iconSet" priority="17">
      <iconSet showValue="0">
        <cfvo type="percent" val="0"/>
        <cfvo type="num" val="0" gte="0"/>
        <cfvo type="num" val="1"/>
      </iconSet>
    </cfRule>
  </conditionalFormatting>
  <conditionalFormatting sqref="C5:Q5">
    <cfRule type="iconSet" priority="318">
      <iconSet showValue="0">
        <cfvo type="percent" val="0"/>
        <cfvo type="num" val="0" gte="0"/>
        <cfvo type="num" val="1"/>
      </iconSet>
    </cfRule>
  </conditionalFormatting>
  <dataValidations count="4">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xr:uid="{657BB791-AAB5-4D8F-A41D-ED127A7AF310}">
      <formula1>Q_YesNo</formula1>
    </dataValidation>
    <dataValidation type="list" allowBlank="1" showInputMessage="1" showErrorMessage="1" sqref="J9:J119" xr:uid="{BE2C4D58-31E0-44D2-BA9D-6B16717C72ED}">
      <formula1>Q_Gender</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30"/>
  <sheetViews>
    <sheetView showGridLines="0" zoomScale="93" zoomScaleNormal="93" zoomScalePageLayoutView="85" workbookViewId="0">
      <pane xSplit="4" ySplit="5" topLeftCell="E6" activePane="bottomRight" state="frozen"/>
      <selection pane="topRight" activeCell="E1" sqref="E1"/>
      <selection pane="bottomLeft" activeCell="A7" sqref="A7"/>
      <selection pane="bottomRight" activeCell="B1" sqref="B1"/>
    </sheetView>
  </sheetViews>
  <sheetFormatPr defaultColWidth="10.8984375" defaultRowHeight="14.25" x14ac:dyDescent="0.2"/>
  <cols>
    <col min="1" max="1" width="0.3984375" style="116" customWidth="1"/>
    <col min="2" max="2" width="4.3984375" style="116" customWidth="1"/>
    <col min="3" max="3" width="19.59765625" style="116" customWidth="1"/>
    <col min="4" max="4" width="92.296875" style="116" customWidth="1"/>
    <col min="5" max="5" width="9.296875" style="116" customWidth="1"/>
    <col min="6" max="6" width="3.59765625" style="116" customWidth="1"/>
    <col min="7" max="7" width="11" style="116" customWidth="1"/>
    <col min="8" max="8" width="6.296875" style="116" customWidth="1"/>
    <col min="9" max="9" width="53.09765625" style="117" customWidth="1"/>
    <col min="10" max="16384" width="10.8984375" style="116"/>
  </cols>
  <sheetData>
    <row r="1" spans="2:9" ht="32.25" x14ac:dyDescent="0.2">
      <c r="B1" s="115" t="str">
        <f>ProjectSurveyQ&amp;" Survey report for "&amp;ProjectTypeQ</f>
        <v>PS Survey report for HWT</v>
      </c>
      <c r="C1" s="114"/>
      <c r="D1" s="115"/>
      <c r="E1" s="114"/>
      <c r="F1" s="114"/>
      <c r="G1" s="114"/>
    </row>
    <row r="2" spans="2:9" ht="15" x14ac:dyDescent="0.2">
      <c r="C2" s="94" t="s">
        <v>59</v>
      </c>
      <c r="D2" s="95" t="s">
        <v>60</v>
      </c>
    </row>
    <row r="3" spans="2:9" ht="15" x14ac:dyDescent="0.2">
      <c r="C3" s="94" t="s">
        <v>61</v>
      </c>
      <c r="D3" s="95">
        <v>1234</v>
      </c>
    </row>
    <row r="4" spans="2:9" ht="0.75" customHeight="1" x14ac:dyDescent="0.2"/>
    <row r="5" spans="2:9" x14ac:dyDescent="0.2">
      <c r="B5" s="127" t="s">
        <v>38</v>
      </c>
      <c r="C5" s="127" t="s">
        <v>288</v>
      </c>
      <c r="D5" s="127" t="s">
        <v>289</v>
      </c>
      <c r="E5" s="127" t="s">
        <v>290</v>
      </c>
      <c r="F5" s="127"/>
      <c r="G5" s="127"/>
      <c r="I5" s="118" t="s">
        <v>19</v>
      </c>
    </row>
    <row r="6" spans="2:9" ht="15" x14ac:dyDescent="0.2">
      <c r="B6" s="37">
        <v>1</v>
      </c>
      <c r="C6" s="119" t="s">
        <v>62</v>
      </c>
      <c r="E6" s="108">
        <f>COUNTIF('Survey Results Recording'!$E$9:$E$864,"*")</f>
        <v>109</v>
      </c>
      <c r="F6" s="44"/>
      <c r="G6" s="44"/>
      <c r="I6" s="117" t="s">
        <v>20</v>
      </c>
    </row>
    <row r="7" spans="2:9" x14ac:dyDescent="0.2">
      <c r="B7" s="37">
        <f>IF(C7&lt;&gt;"",_xlfn.AGGREGATE(4,5,$B$6:B6)+1,"")</f>
        <v>2</v>
      </c>
      <c r="C7" s="28" t="s">
        <v>28</v>
      </c>
      <c r="D7" s="28"/>
      <c r="E7" s="37"/>
      <c r="F7" s="28"/>
      <c r="G7" s="28"/>
      <c r="I7" s="117" t="s">
        <v>29</v>
      </c>
    </row>
    <row r="8" spans="2:9" x14ac:dyDescent="0.2">
      <c r="B8" s="37" t="str">
        <f>IF(C8&lt;&gt;"",_xlfn.AGGREGATE(4,5,$B$6:B7)+1,"")</f>
        <v/>
      </c>
      <c r="C8" s="48"/>
      <c r="D8" s="28" t="s">
        <v>31</v>
      </c>
      <c r="E8" s="109">
        <f>COUNTIF('Survey Results Recording'!$G:$G,D8)</f>
        <v>109</v>
      </c>
      <c r="F8" s="28"/>
      <c r="G8" s="28"/>
      <c r="I8" s="117" t="s">
        <v>29</v>
      </c>
    </row>
    <row r="9" spans="2:9" x14ac:dyDescent="0.2">
      <c r="B9" s="37" t="str">
        <f>IF(C9&lt;&gt;"",_xlfn.AGGREGATE(4,5,$B$6:B8)+1,"")</f>
        <v/>
      </c>
      <c r="C9" s="48"/>
      <c r="D9" s="28" t="s">
        <v>32</v>
      </c>
      <c r="E9" s="109">
        <f>COUNTIF('Survey Results Recording'!$G:$G,D9)</f>
        <v>1</v>
      </c>
      <c r="F9" s="28"/>
      <c r="G9" s="28"/>
      <c r="I9" s="117" t="s">
        <v>29</v>
      </c>
    </row>
    <row r="10" spans="2:9" x14ac:dyDescent="0.2">
      <c r="B10" s="37" t="str">
        <f>IF(C10&lt;&gt;"",_xlfn.AGGREGATE(4,5,$B$6:B9)+1,"")</f>
        <v/>
      </c>
      <c r="C10" s="48"/>
      <c r="D10" s="28" t="s">
        <v>33</v>
      </c>
      <c r="E10" s="109">
        <f>COUNTIF('Survey Results Recording'!$G:$G,D10)</f>
        <v>1</v>
      </c>
      <c r="F10" s="28"/>
      <c r="G10" s="28"/>
      <c r="I10" s="117" t="s">
        <v>29</v>
      </c>
    </row>
    <row r="11" spans="2:9" x14ac:dyDescent="0.2">
      <c r="B11" s="128" t="s">
        <v>34</v>
      </c>
      <c r="C11" s="123"/>
      <c r="D11" s="123"/>
      <c r="E11" s="129"/>
      <c r="F11" s="124"/>
      <c r="G11" s="124"/>
      <c r="I11" s="117" t="s">
        <v>20</v>
      </c>
    </row>
    <row r="12" spans="2:9" x14ac:dyDescent="0.2">
      <c r="B12" s="37">
        <f>IF(C12&lt;&gt;"",_xlfn.AGGREGATE(4,5,$B$6:B11)+1,"")</f>
        <v>3</v>
      </c>
      <c r="C12" s="48" t="s">
        <v>36</v>
      </c>
      <c r="D12" s="28"/>
      <c r="E12" s="37"/>
      <c r="F12" s="28"/>
      <c r="G12" s="28"/>
      <c r="I12" s="117" t="s">
        <v>20</v>
      </c>
    </row>
    <row r="13" spans="2:9" x14ac:dyDescent="0.2">
      <c r="B13" s="37" t="str">
        <f>IF(C13&lt;&gt;"",_xlfn.AGGREGATE(4,5,$B$6:B12)+1,"")</f>
        <v/>
      </c>
      <c r="C13" s="48"/>
      <c r="D13" s="28" t="s">
        <v>37</v>
      </c>
      <c r="E13" s="109">
        <f>COUNTIF('Survey Results Recording'!$H:$H,D13)</f>
        <v>110</v>
      </c>
      <c r="F13" s="29"/>
      <c r="G13" s="29"/>
      <c r="I13" s="117" t="s">
        <v>20</v>
      </c>
    </row>
    <row r="14" spans="2:9" x14ac:dyDescent="0.2">
      <c r="B14" s="37" t="str">
        <f>IF(C14&lt;&gt;"",_xlfn.AGGREGATE(4,5,$B$6:B13)+1,"")</f>
        <v/>
      </c>
      <c r="C14" s="48"/>
      <c r="D14" s="28" t="s">
        <v>38</v>
      </c>
      <c r="E14" s="109">
        <f>COUNTIF('Survey Results Recording'!$H:$H,D14)</f>
        <v>1</v>
      </c>
      <c r="F14" s="52"/>
      <c r="G14" s="52"/>
      <c r="I14" s="117" t="s">
        <v>20</v>
      </c>
    </row>
    <row r="15" spans="2:9" x14ac:dyDescent="0.2">
      <c r="B15" s="37">
        <f>IF(C15&lt;&gt;"",_xlfn.AGGREGATE(4,5,$B$6:B14)+1,"")</f>
        <v>4</v>
      </c>
      <c r="C15" s="44" t="s">
        <v>39</v>
      </c>
      <c r="D15" s="120"/>
      <c r="E15" s="110">
        <f>COUNTIF('Survey Results Recording'!$I$9:$I$864,"*")</f>
        <v>109</v>
      </c>
      <c r="F15" s="14" t="s">
        <v>291</v>
      </c>
      <c r="G15" s="29"/>
      <c r="I15" s="117" t="s">
        <v>20</v>
      </c>
    </row>
    <row r="16" spans="2:9" x14ac:dyDescent="0.2">
      <c r="B16" s="37">
        <f>IF(C16&lt;&gt;"",_xlfn.AGGREGATE(4,5,$B$6:B15)+1,"")</f>
        <v>5</v>
      </c>
      <c r="C16" s="28" t="s">
        <v>40</v>
      </c>
      <c r="D16" s="28"/>
      <c r="E16" s="37"/>
      <c r="F16" s="28"/>
      <c r="G16" s="28"/>
      <c r="I16" s="117" t="s">
        <v>20</v>
      </c>
    </row>
    <row r="17" spans="2:9" x14ac:dyDescent="0.2">
      <c r="B17" s="37" t="str">
        <f>IF(C17&lt;&gt;"",_xlfn.AGGREGATE(4,5,$B$6:B16)+1,"")</f>
        <v/>
      </c>
      <c r="C17" s="28"/>
      <c r="D17" s="28" t="s">
        <v>41</v>
      </c>
      <c r="E17" s="109">
        <f>COUNTIF('Survey Results Recording'!$J:$J,D17)</f>
        <v>109</v>
      </c>
      <c r="F17" s="28"/>
      <c r="G17" s="28"/>
      <c r="I17" s="117" t="s">
        <v>20</v>
      </c>
    </row>
    <row r="18" spans="2:9" x14ac:dyDescent="0.2">
      <c r="B18" s="37" t="str">
        <f>IF(C18&lt;&gt;"",_xlfn.AGGREGATE(4,5,$B$6:B17)+1,"")</f>
        <v/>
      </c>
      <c r="C18" s="28"/>
      <c r="D18" s="28" t="s">
        <v>42</v>
      </c>
      <c r="E18" s="109">
        <f>COUNTIF('Survey Results Recording'!$J:$J,D18)</f>
        <v>2</v>
      </c>
      <c r="F18" s="28"/>
      <c r="G18" s="28"/>
      <c r="I18" s="117" t="s">
        <v>20</v>
      </c>
    </row>
    <row r="19" spans="2:9" x14ac:dyDescent="0.2">
      <c r="B19" s="37">
        <f>IF(C19&lt;&gt;"",_xlfn.AGGREGATE(4,5,$B$6:B18)+1,"")</f>
        <v>6</v>
      </c>
      <c r="C19" s="44" t="s">
        <v>43</v>
      </c>
      <c r="D19" s="44"/>
      <c r="E19" s="110">
        <f>COUNTIF('Survey Results Recording'!$K$9:$K$864,"*")</f>
        <v>111</v>
      </c>
      <c r="F19" s="14" t="s">
        <v>291</v>
      </c>
      <c r="G19" s="28"/>
      <c r="I19" s="117" t="s">
        <v>20</v>
      </c>
    </row>
    <row r="20" spans="2:9" x14ac:dyDescent="0.2">
      <c r="B20" s="37">
        <f>IF(C20&lt;&gt;"",_xlfn.AGGREGATE(4,5,$B$6:B19)+1,"")</f>
        <v>7</v>
      </c>
      <c r="C20" s="28" t="s">
        <v>44</v>
      </c>
      <c r="D20" s="28"/>
      <c r="E20" s="37"/>
      <c r="F20" s="28"/>
      <c r="G20" s="28"/>
      <c r="I20" s="117" t="s">
        <v>45</v>
      </c>
    </row>
    <row r="21" spans="2:9" x14ac:dyDescent="0.2">
      <c r="B21" s="37" t="str">
        <f>IF(C21&lt;&gt;"",_xlfn.AGGREGATE(4,5,$B$6:B20)+1,"")</f>
        <v/>
      </c>
      <c r="C21" s="28"/>
      <c r="D21" s="53" t="s">
        <v>31</v>
      </c>
      <c r="E21" s="111">
        <f>AVERAGE('Survey Results Recording'!$L9:$L864)</f>
        <v>4.0360360360360357</v>
      </c>
      <c r="G21" s="28"/>
      <c r="I21" s="117" t="s">
        <v>45</v>
      </c>
    </row>
    <row r="22" spans="2:9" x14ac:dyDescent="0.2">
      <c r="B22" s="37" t="str">
        <f>IF(C22&lt;&gt;"",_xlfn.AGGREGATE(4,5,$B$6:B21)+1,"")</f>
        <v/>
      </c>
      <c r="C22" s="28"/>
      <c r="D22" s="53" t="s">
        <v>32</v>
      </c>
      <c r="E22" s="111">
        <f>AVERAGE('Survey Results Recording'!$M9:$M864)</f>
        <v>2.0090090090090089</v>
      </c>
      <c r="F22" s="28"/>
      <c r="G22" s="28"/>
      <c r="I22" s="117" t="s">
        <v>45</v>
      </c>
    </row>
    <row r="23" spans="2:9" x14ac:dyDescent="0.2">
      <c r="B23" s="128" t="s">
        <v>46</v>
      </c>
      <c r="C23" s="123"/>
      <c r="D23" s="123"/>
      <c r="E23" s="129"/>
      <c r="F23" s="124"/>
      <c r="G23" s="124"/>
      <c r="I23" s="117" t="s">
        <v>20</v>
      </c>
    </row>
    <row r="24" spans="2:9" x14ac:dyDescent="0.2">
      <c r="B24" s="37">
        <f>IF(C24&lt;&gt;"",_xlfn.AGGREGATE(4,5,$B$6:B23)+1,"")</f>
        <v>8</v>
      </c>
      <c r="C24" s="26" t="s">
        <v>295</v>
      </c>
      <c r="D24" s="26"/>
      <c r="E24" s="112">
        <f>AVERAGE('Survey Results Recording'!$N$9:$N$864)</f>
        <v>0.12792792792792765</v>
      </c>
      <c r="F24" s="26"/>
      <c r="G24" s="26"/>
      <c r="I24" s="117" t="s">
        <v>47</v>
      </c>
    </row>
    <row r="25" spans="2:9" x14ac:dyDescent="0.2">
      <c r="B25" s="37">
        <f>IF(C25&lt;&gt;"",_xlfn.AGGREGATE(4,5,$B$6:B24)+1,"")</f>
        <v>9</v>
      </c>
      <c r="C25" s="26" t="s">
        <v>49</v>
      </c>
      <c r="D25" s="26"/>
      <c r="E25" s="113">
        <f>AVERAGE('Survey Results Recording'!$O$9:$O$864)</f>
        <v>15.54054054054054</v>
      </c>
      <c r="F25" s="29" t="s">
        <v>50</v>
      </c>
      <c r="G25" s="26"/>
      <c r="I25" s="117" t="s">
        <v>51</v>
      </c>
    </row>
    <row r="26" spans="2:9" x14ac:dyDescent="0.2">
      <c r="B26" s="37">
        <f>IF(C26&lt;&gt;"",_xlfn.AGGREGATE(4,5,$B$6:B25)+1,"")</f>
        <v>10</v>
      </c>
      <c r="C26" s="26" t="s">
        <v>52</v>
      </c>
      <c r="D26" s="26"/>
      <c r="E26" s="113">
        <f>AVERAGE('Survey Results Recording'!$P$9:$P$864)</f>
        <v>1.927927927927928</v>
      </c>
      <c r="F26" s="29" t="s">
        <v>53</v>
      </c>
      <c r="G26" s="26"/>
      <c r="I26" s="117" t="s">
        <v>54</v>
      </c>
    </row>
    <row r="27" spans="2:9" x14ac:dyDescent="0.2">
      <c r="B27" s="128" t="s">
        <v>55</v>
      </c>
      <c r="C27" s="123"/>
      <c r="D27" s="123"/>
      <c r="E27" s="129"/>
      <c r="F27" s="124"/>
      <c r="G27" s="124"/>
      <c r="I27" s="117" t="s">
        <v>20</v>
      </c>
    </row>
    <row r="28" spans="2:9" x14ac:dyDescent="0.2">
      <c r="B28" s="37">
        <f>IF(C28&lt;&gt;"",_xlfn.AGGREGATE(4,5,$B$6:B27)+1,"")</f>
        <v>11</v>
      </c>
      <c r="C28" s="26" t="s">
        <v>56</v>
      </c>
      <c r="D28" s="26"/>
      <c r="E28" s="82"/>
      <c r="F28" s="26"/>
      <c r="G28" s="26"/>
      <c r="I28" s="117" t="s">
        <v>20</v>
      </c>
    </row>
    <row r="29" spans="2:9" x14ac:dyDescent="0.2">
      <c r="B29" s="37"/>
      <c r="C29" s="26"/>
      <c r="D29" s="39" t="s">
        <v>38</v>
      </c>
      <c r="E29" s="109">
        <f>COUNTIF('Survey Results Recording'!$Q$9:$Q$864,$D29)</f>
        <v>2</v>
      </c>
      <c r="F29" s="49"/>
      <c r="G29" s="49"/>
      <c r="I29" s="117" t="s">
        <v>20</v>
      </c>
    </row>
    <row r="30" spans="2:9" x14ac:dyDescent="0.2">
      <c r="B30" s="37"/>
      <c r="C30" s="26"/>
      <c r="D30" s="39" t="s">
        <v>57</v>
      </c>
      <c r="E30" s="108">
        <f>COUNTIF('Survey Results Recording'!$Q$9:$Q$864,"*")</f>
        <v>111</v>
      </c>
      <c r="F30" s="121" t="s">
        <v>291</v>
      </c>
      <c r="G30" s="49"/>
      <c r="I30" s="117" t="s">
        <v>20</v>
      </c>
    </row>
  </sheetData>
  <sheetProtection insertRows="0"/>
  <autoFilter ref="B5:I30" xr:uid="{C8749772-29D0-48A3-8468-9ED66B5BBC68}"/>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4.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Props1.xml><?xml version="1.0" encoding="utf-8"?>
<ds:datastoreItem xmlns:ds="http://schemas.openxmlformats.org/officeDocument/2006/customXml" ds:itemID="{6BAB07F2-0A6E-40B4-8428-743290A59834}"/>
</file>

<file path=customXml/itemProps2.xml><?xml version="1.0" encoding="utf-8"?>
<ds:datastoreItem xmlns:ds="http://schemas.openxmlformats.org/officeDocument/2006/customXml" ds:itemID="{944307DF-0387-41C9-B7CD-EE5946E4CB09}">
  <ds:schemaRefs>
    <ds:schemaRef ds:uri="http://schemas.microsoft.com/sharepoint/v3/contenttype/forms"/>
  </ds:schemaRefs>
</ds:datastoreItem>
</file>

<file path=customXml/itemProps3.xml><?xml version="1.0" encoding="utf-8"?>
<ds:datastoreItem xmlns:ds="http://schemas.openxmlformats.org/officeDocument/2006/customXml" ds:itemID="{4A2B25AF-77A2-4FB1-B160-7EE44A70E2B6}">
  <ds:schemaRefs>
    <ds:schemaRef ds:uri="http://schemas.microsoft.com/office/infopath/2007/PartnerControls"/>
    <ds:schemaRef ds:uri="http://schemas.microsoft.com/office/2006/documentManagement/types"/>
    <ds:schemaRef ds:uri="40ff25b3-493e-4851-82b7-4e504def2eba"/>
    <ds:schemaRef ds:uri="http://schemas.openxmlformats.org/package/2006/metadata/core-properties"/>
    <ds:schemaRef ds:uri="http://purl.org/dc/terms/"/>
    <ds:schemaRef ds:uri="http://purl.org/dc/elements/1.1/"/>
    <ds:schemaRef ds:uri="http://schemas.microsoft.com/office/2006/metadata/properties"/>
    <ds:schemaRef ds:uri="030caf0d-19d7-4c1c-8941-0d7d4058697a"/>
    <ds:schemaRef ds:uri="http://www.w3.org/XML/1998/namespace"/>
    <ds:schemaRef ds:uri="http://purl.org/dc/dcmitype/"/>
  </ds:schemaRefs>
</ds:datastoreItem>
</file>

<file path=customXml/itemProps4.xml><?xml version="1.0" encoding="utf-8"?>
<ds:datastoreItem xmlns:ds="http://schemas.openxmlformats.org/officeDocument/2006/customXml" ds:itemID="{4499A37A-FB97-48CE-904F-1B2CA73D844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Cover</vt:lpstr>
      <vt:lpstr>MasterQ</vt:lpstr>
      <vt:lpstr>Survey Results Recording</vt:lpstr>
      <vt:lpstr>Report</vt:lpstr>
      <vt:lpstr>ProjectSurveyQ</vt:lpstr>
      <vt:lpstr>ProjectTypeQ</vt:lpstr>
      <vt:lpstr>Report!Q_6</vt:lpstr>
      <vt:lpstr>Q_6</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2022-04-22T11:00:14Z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